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underr\Google Drive\Collaborative TechReports Benchmarks WhitePapers\M-CORD\"/>
    </mc:Choice>
  </mc:AlternateContent>
  <bookViews>
    <workbookView xWindow="0" yWindow="0" windowWidth="19200" windowHeight="8770" tabRatio="500"/>
  </bookViews>
  <sheets>
    <sheet name="TestNWConfig_SDN" sheetId="4" r:id="rId1"/>
    <sheet name="TestNWConfig_GW" sheetId="3" r:id="rId2"/>
    <sheet name="TestNWConfig" sheetId="1" r:id="rId3"/>
    <sheet name="vEPC PerfProfile_Pg2" sheetId="2" r:id="rId4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2" i="2" l="1"/>
  <c r="G52" i="2"/>
  <c r="G53" i="2" s="1"/>
  <c r="E52" i="2"/>
  <c r="H52" i="2" s="1"/>
  <c r="F51" i="2"/>
  <c r="G51" i="2"/>
  <c r="E51" i="2"/>
  <c r="H51" i="2" s="1"/>
  <c r="F50" i="2"/>
  <c r="G50" i="2"/>
  <c r="E50" i="2"/>
  <c r="H50" i="2" s="1"/>
  <c r="F49" i="2"/>
  <c r="G49" i="2"/>
  <c r="E49" i="2"/>
  <c r="H49" i="2" s="1"/>
  <c r="H53" i="2" s="1"/>
  <c r="C59" i="2" s="1"/>
  <c r="F48" i="2"/>
  <c r="F53" i="2"/>
  <c r="E53" i="2" s="1"/>
  <c r="E48" i="2"/>
  <c r="H48" i="2"/>
  <c r="F43" i="2"/>
  <c r="H43" i="2" s="1"/>
  <c r="E43" i="2"/>
  <c r="F42" i="2"/>
  <c r="H42" i="2"/>
  <c r="E42" i="2"/>
  <c r="F41" i="2"/>
  <c r="E41" i="2"/>
  <c r="H41" i="2" s="1"/>
  <c r="F40" i="2"/>
  <c r="E40" i="2"/>
  <c r="H40" i="2" s="1"/>
  <c r="F39" i="2"/>
  <c r="E39" i="2"/>
  <c r="D27" i="2"/>
  <c r="D26" i="2"/>
  <c r="D24" i="2"/>
  <c r="D23" i="2"/>
  <c r="D22" i="2"/>
  <c r="D21" i="2"/>
  <c r="D20" i="2"/>
  <c r="D19" i="2"/>
  <c r="D14" i="2"/>
  <c r="C19" i="2" s="1"/>
  <c r="G39" i="2"/>
  <c r="G44" i="2" s="1"/>
  <c r="G56" i="2" s="1"/>
  <c r="G40" i="2"/>
  <c r="G41" i="2"/>
  <c r="G42" i="2"/>
  <c r="G43" i="2"/>
  <c r="F44" i="2"/>
  <c r="D44" i="2"/>
  <c r="H39" i="2"/>
  <c r="G48" i="2"/>
  <c r="E44" i="2"/>
  <c r="C21" i="2" l="1"/>
  <c r="C20" i="2"/>
  <c r="C27" i="2"/>
  <c r="C26" i="2"/>
  <c r="C24" i="2"/>
  <c r="C23" i="2"/>
  <c r="C22" i="2"/>
  <c r="H44" i="2"/>
  <c r="D53" i="2"/>
  <c r="D15" i="2"/>
  <c r="C58" i="2" l="1"/>
  <c r="H56" i="2"/>
</calcChain>
</file>

<file path=xl/sharedStrings.xml><?xml version="1.0" encoding="utf-8"?>
<sst xmlns="http://schemas.openxmlformats.org/spreadsheetml/2006/main" count="424" uniqueCount="161">
  <si>
    <t>X2 handover rate (per sec)</t>
  </si>
  <si>
    <t>N/A</t>
  </si>
  <si>
    <t>Service request rate (per sec)</t>
  </si>
  <si>
    <t>S-GW release access bearer rate (per sec)</t>
  </si>
  <si>
    <t>Paging rate (per sec)</t>
  </si>
  <si>
    <t>S6B transaction rate (per sec)</t>
  </si>
  <si>
    <t>Gx transaction rate (per sec)</t>
  </si>
  <si>
    <t>Static Config</t>
  </si>
  <si>
    <t>Gy transaction rate (per sec)</t>
  </si>
  <si>
    <t>Gz transaction rate (per sec)</t>
  </si>
  <si>
    <r>
      <t>Traffic Model</t>
    </r>
    <r>
      <rPr>
        <b/>
        <sz val="12"/>
        <color indexed="8"/>
        <rFont val="Calibri"/>
        <family val="2"/>
      </rPr>
      <t xml:space="preserve"> (US Operator reference with VoLTE overprovisioning)</t>
    </r>
  </si>
  <si>
    <t>Link Capacity (Gbps)</t>
  </si>
  <si>
    <t>Protocol</t>
  </si>
  <si>
    <t>Mix (%) (Tonnage)</t>
    <phoneticPr fontId="0" type="noConversion"/>
  </si>
  <si>
    <t>S1U Payload Bytes</t>
    <phoneticPr fontId="0" type="noConversion"/>
  </si>
  <si>
    <t>S1U Ethernet Bytes</t>
    <phoneticPr fontId="0" type="noConversion"/>
  </si>
  <si>
    <t>S1U PPS</t>
    <phoneticPr fontId="0" type="noConversion"/>
  </si>
  <si>
    <t>Payload bps</t>
    <phoneticPr fontId="0" type="noConversion"/>
  </si>
  <si>
    <t>L2 (eth) TPUT bps</t>
    <phoneticPr fontId="0" type="noConversion"/>
  </si>
  <si>
    <t>Downlink</t>
  </si>
  <si>
    <t>VoLTE</t>
  </si>
  <si>
    <t>Web/http</t>
  </si>
  <si>
    <t>Streaming Video</t>
  </si>
  <si>
    <t>Smart Phone Apps</t>
  </si>
  <si>
    <t>Email &amp; Other</t>
  </si>
  <si>
    <t>Aggregate Load</t>
  </si>
  <si>
    <t xml:space="preserve">Load overhead correction </t>
    <phoneticPr fontId="0" type="noConversion"/>
  </si>
  <si>
    <t>Uplink</t>
  </si>
  <si>
    <t>Load overhead correction</t>
  </si>
  <si>
    <t>Ratio UL/DL</t>
    <phoneticPr fontId="0" type="noConversion"/>
  </si>
  <si>
    <t>S1u overhead (S1u + mac + eth)</t>
    <phoneticPr fontId="0" type="noConversion"/>
  </si>
  <si>
    <t>DL overhead</t>
    <phoneticPr fontId="0" type="noConversion"/>
  </si>
  <si>
    <t>UL overhead</t>
    <phoneticPr fontId="0" type="noConversion"/>
  </si>
  <si>
    <t>MME</t>
    <phoneticPr fontId="2" type="noConversion"/>
  </si>
  <si>
    <t>S1mme</t>
    <phoneticPr fontId="2" type="noConversion"/>
  </si>
  <si>
    <t>S11</t>
    <phoneticPr fontId="2" type="noConversion"/>
  </si>
  <si>
    <t>S1u</t>
    <phoneticPr fontId="2" type="noConversion"/>
  </si>
  <si>
    <t>SGi</t>
    <phoneticPr fontId="2" type="noConversion"/>
  </si>
  <si>
    <t>Network</t>
    <phoneticPr fontId="2" type="noConversion"/>
  </si>
  <si>
    <t>10.0.11.1</t>
    <phoneticPr fontId="2" type="noConversion"/>
  </si>
  <si>
    <t>IP start</t>
    <phoneticPr fontId="2" type="noConversion"/>
  </si>
  <si>
    <t>IP end</t>
    <phoneticPr fontId="2" type="noConversion"/>
  </si>
  <si>
    <t>10.0.12.224</t>
    <phoneticPr fontId="2" type="noConversion"/>
  </si>
  <si>
    <t># of eNBs</t>
  </si>
  <si>
    <t>10.0.0.0/16</t>
    <phoneticPr fontId="2" type="noConversion"/>
  </si>
  <si>
    <t>11.1.1.101</t>
    <phoneticPr fontId="2" type="noConversion"/>
  </si>
  <si>
    <t>11.1.0.0/16</t>
    <phoneticPr fontId="2" type="noConversion"/>
  </si>
  <si>
    <t>11.1.2.244</t>
    <phoneticPr fontId="2" type="noConversion"/>
  </si>
  <si>
    <t>Network</t>
    <phoneticPr fontId="2" type="noConversion"/>
  </si>
  <si>
    <t>IP</t>
    <phoneticPr fontId="2" type="noConversion"/>
  </si>
  <si>
    <t>11.1.1.100</t>
    <phoneticPr fontId="2" type="noConversion"/>
  </si>
  <si>
    <t>11.1.0.0/16</t>
    <phoneticPr fontId="2" type="noConversion"/>
  </si>
  <si>
    <t>Network</t>
    <phoneticPr fontId="2" type="noConversion"/>
  </si>
  <si>
    <t>13.1.1.93</t>
    <phoneticPr fontId="2" type="noConversion"/>
  </si>
  <si>
    <t>13.1.0.0/16</t>
    <phoneticPr fontId="2" type="noConversion"/>
  </si>
  <si>
    <t>13.1.1.110</t>
    <phoneticPr fontId="2" type="noConversion"/>
  </si>
  <si>
    <t>13.1.2.45</t>
    <phoneticPr fontId="2" type="noConversion"/>
  </si>
  <si>
    <t>13.1.0.0/16</t>
    <phoneticPr fontId="2" type="noConversion"/>
  </si>
  <si>
    <t>Network</t>
    <phoneticPr fontId="2" type="noConversion"/>
  </si>
  <si>
    <t>Network</t>
    <phoneticPr fontId="2" type="noConversion"/>
  </si>
  <si>
    <t>IP</t>
    <phoneticPr fontId="2" type="noConversion"/>
  </si>
  <si>
    <t>10.1.10.11</t>
    <phoneticPr fontId="2" type="noConversion"/>
  </si>
  <si>
    <t>10.1.10.0/24</t>
    <phoneticPr fontId="2" type="noConversion"/>
  </si>
  <si>
    <t>10.1.10.41</t>
    <phoneticPr fontId="2" type="noConversion"/>
  </si>
  <si>
    <t># of AS</t>
    <phoneticPr fontId="2" type="noConversion"/>
  </si>
  <si>
    <t>RAN</t>
    <phoneticPr fontId="2" type="noConversion"/>
  </si>
  <si>
    <t>AS</t>
    <phoneticPr fontId="2" type="noConversion"/>
  </si>
  <si>
    <t>UE</t>
    <phoneticPr fontId="2" type="noConversion"/>
  </si>
  <si>
    <t>IP start</t>
    <phoneticPr fontId="2" type="noConversion"/>
  </si>
  <si>
    <t>16.0.0.1</t>
    <phoneticPr fontId="2" type="noConversion"/>
  </si>
  <si>
    <t>16.255.255.254</t>
    <phoneticPr fontId="2" type="noConversion"/>
  </si>
  <si>
    <t>10.0.0.0/16</t>
    <phoneticPr fontId="2" type="noConversion"/>
  </si>
  <si>
    <t>10.0.10.10</t>
    <phoneticPr fontId="2" type="noConversion"/>
  </si>
  <si>
    <t>Subnets</t>
    <phoneticPr fontId="2" type="noConversion"/>
  </si>
  <si>
    <t>S1mme</t>
    <phoneticPr fontId="2" type="noConversion"/>
  </si>
  <si>
    <t>S1u</t>
    <phoneticPr fontId="2" type="noConversion"/>
  </si>
  <si>
    <t>S11</t>
    <phoneticPr fontId="2" type="noConversion"/>
  </si>
  <si>
    <t>UE</t>
    <phoneticPr fontId="2" type="noConversion"/>
  </si>
  <si>
    <t>SGi</t>
    <phoneticPr fontId="2" type="noConversion"/>
  </si>
  <si>
    <t>16.0.0.0/8</t>
    <phoneticPr fontId="2" type="noConversion"/>
  </si>
  <si>
    <t xml:space="preserve">CP-DP </t>
    <phoneticPr fontId="2" type="noConversion"/>
  </si>
  <si>
    <t>127.0.0.0/8</t>
    <phoneticPr fontId="2" type="noConversion"/>
  </si>
  <si>
    <t>NGIC CP</t>
    <phoneticPr fontId="2" type="noConversion"/>
  </si>
  <si>
    <t>NGIC DP</t>
    <phoneticPr fontId="2" type="noConversion"/>
  </si>
  <si>
    <t>Network</t>
    <phoneticPr fontId="2" type="noConversion"/>
  </si>
  <si>
    <t>IP</t>
    <phoneticPr fontId="2" type="noConversion"/>
  </si>
  <si>
    <t>127.0.0.0/8</t>
    <phoneticPr fontId="2" type="noConversion"/>
  </si>
  <si>
    <t>127.0.0.1</t>
    <phoneticPr fontId="2" type="noConversion"/>
  </si>
  <si>
    <t>Network</t>
    <phoneticPr fontId="2" type="noConversion"/>
  </si>
  <si>
    <t>IP</t>
    <phoneticPr fontId="2" type="noConversion"/>
  </si>
  <si>
    <t>127.0.0.0/8</t>
    <phoneticPr fontId="2" type="noConversion"/>
  </si>
  <si>
    <t>CP-DP</t>
    <phoneticPr fontId="2" type="noConversion"/>
  </si>
  <si>
    <t>Cellular Network Infrastructure E2E- Test Network Configuration</t>
  </si>
  <si>
    <t># of MME</t>
  </si>
  <si>
    <t>S-PGW</t>
  </si>
  <si>
    <t># of S-PGW</t>
  </si>
  <si>
    <t>vEPC Performance Profiling- Network Profile</t>
  </si>
  <si>
    <t>Market Design/Network Topology</t>
  </si>
  <si>
    <t>Market Sizing</t>
  </si>
  <si>
    <t xml:space="preserve"> Total # eNB</t>
  </si>
  <si>
    <t xml:space="preserve"> Total # MME</t>
  </si>
  <si>
    <t xml:space="preserve"> Total # S-PGW</t>
  </si>
  <si>
    <t>Metro Size</t>
  </si>
  <si>
    <t xml:space="preserve"> # MME</t>
  </si>
  <si>
    <t>MME per S-PGW</t>
  </si>
  <si>
    <t>UEs per eNB</t>
  </si>
  <si>
    <t>Bearers/UE</t>
  </si>
  <si>
    <t>Total # UEs</t>
  </si>
  <si>
    <t>Total # Bearers</t>
  </si>
  <si>
    <t>Call Model</t>
  </si>
  <si>
    <t>Message/Procedure</t>
  </si>
  <si>
    <t>Network Load</t>
  </si>
  <si>
    <t>Create session rate (per sec)</t>
  </si>
  <si>
    <t>Delete session rate (per sec)</t>
  </si>
  <si>
    <t>Dedicated bearer activation rate (per sec)</t>
  </si>
  <si>
    <t>Dedicated bearer deactivation rate (per sec)</t>
  </si>
  <si>
    <t>P-GW Modify bearer rate (per sec)</t>
  </si>
  <si>
    <t>S1 handover rate (per sec)</t>
  </si>
  <si>
    <t>S1U_GW_IP</t>
  </si>
  <si>
    <t>S1U_GW_NET</t>
  </si>
  <si>
    <t>S1U_GW_MASK</t>
  </si>
  <si>
    <t>11.1.0.0</t>
  </si>
  <si>
    <t>255.255.0.0</t>
  </si>
  <si>
    <t>12.1.0.0</t>
  </si>
  <si>
    <t>12.1.1.101</t>
  </si>
  <si>
    <t>12.1.0.101</t>
  </si>
  <si>
    <t>11.1.0.101</t>
  </si>
  <si>
    <t>12.1.0.0/16</t>
  </si>
  <si>
    <t>12.1.2.244</t>
  </si>
  <si>
    <t>S1U_Router</t>
  </si>
  <si>
    <t>SGi_Router</t>
  </si>
  <si>
    <t>SGi_GW_NET</t>
  </si>
  <si>
    <t>SGi_GW_MASK</t>
  </si>
  <si>
    <t>SGi_GW_IP</t>
  </si>
  <si>
    <t>13.1.0.0</t>
  </si>
  <si>
    <t>13.1.0.101</t>
  </si>
  <si>
    <t>14.1.0.0</t>
  </si>
  <si>
    <t>14.1.0.101</t>
  </si>
  <si>
    <t>14.1.0.0/16</t>
  </si>
  <si>
    <t>14.1.1.110</t>
  </si>
  <si>
    <t>14.1.2.45</t>
  </si>
  <si>
    <t>FPC |</t>
  </si>
  <si>
    <t xml:space="preserve"> SDN (ODL)</t>
  </si>
  <si>
    <t>Call Processing Provider Infrastructure</t>
  </si>
  <si>
    <t>CP.1.CP.0/24</t>
  </si>
  <si>
    <t>CP.1.CP.41</t>
  </si>
  <si>
    <t>CNB.0.0.0/8</t>
  </si>
  <si>
    <t>CNB.0.0.1</t>
  </si>
  <si>
    <t>SB.0.0.0/8</t>
  </si>
  <si>
    <t>SB.0.0.1</t>
  </si>
  <si>
    <t>NGIC CP1</t>
  </si>
  <si>
    <t>NGIC DP1</t>
  </si>
  <si>
    <t>NGIC DP2</t>
  </si>
  <si>
    <t>NGIC DP3</t>
  </si>
  <si>
    <t>NGIC DPn</t>
  </si>
  <si>
    <t>NGIC CPm</t>
  </si>
  <si>
    <t>Mngt. Net.</t>
  </si>
  <si>
    <t>AD.1.0.0/16</t>
  </si>
  <si>
    <t>AD.1.1.93</t>
  </si>
  <si>
    <t>IP</t>
  </si>
  <si>
    <t>Cellular Network Infrastructure E2E- Test Network Configuration w/ SDN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</si>
</sst>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2"/>
      <name val="Verdana"/>
      <family val="2"/>
    </font>
    <font>
      <b/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2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13" xfId="0" applyBorder="1"/>
    <xf numFmtId="0" fontId="0" fillId="0" borderId="14" xfId="0" applyFill="1" applyBorder="1"/>
    <xf numFmtId="0" fontId="0" fillId="0" borderId="17" xfId="0" applyFill="1" applyBorder="1"/>
    <xf numFmtId="0" fontId="0" fillId="0" borderId="20" xfId="0" applyBorder="1"/>
    <xf numFmtId="0" fontId="0" fillId="0" borderId="21" xfId="0" applyBorder="1"/>
    <xf numFmtId="0" fontId="0" fillId="0" borderId="14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1" xfId="0" applyFill="1" applyBorder="1"/>
    <xf numFmtId="0" fontId="0" fillId="0" borderId="23" xfId="0" applyFill="1" applyBorder="1"/>
    <xf numFmtId="0" fontId="5" fillId="0" borderId="0" xfId="0" applyFont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0" fillId="0" borderId="0" xfId="0" applyAlignment="1">
      <alignment shrinkToFit="1"/>
    </xf>
    <xf numFmtId="0" fontId="7" fillId="0" borderId="4" xfId="0" applyFont="1" applyBorder="1"/>
    <xf numFmtId="0" fontId="7" fillId="0" borderId="0" xfId="0" applyFont="1" applyFill="1" applyBorder="1"/>
    <xf numFmtId="0" fontId="7" fillId="0" borderId="0" xfId="0" applyFont="1" applyBorder="1"/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2" xfId="0" applyFont="1" applyBorder="1"/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1" applyAlignment="1">
      <alignment vertical="center" wrapText="1"/>
    </xf>
    <xf numFmtId="3" fontId="1" fillId="0" borderId="0" xfId="1" applyNumberFormat="1" applyAlignment="1">
      <alignment vertical="center" shrinkToFit="1"/>
    </xf>
    <xf numFmtId="3" fontId="1" fillId="2" borderId="0" xfId="1" applyNumberFormat="1" applyFill="1" applyAlignment="1">
      <alignment vertical="center" shrinkToFit="1"/>
    </xf>
    <xf numFmtId="4" fontId="1" fillId="0" borderId="0" xfId="1" applyNumberFormat="1" applyAlignment="1">
      <alignment vertical="center" shrinkToFit="1"/>
    </xf>
    <xf numFmtId="0" fontId="4" fillId="3" borderId="0" xfId="1" applyFont="1" applyFill="1" applyAlignment="1">
      <alignment vertical="center" wrapText="1"/>
    </xf>
    <xf numFmtId="0" fontId="1" fillId="3" borderId="0" xfId="1" applyFill="1" applyAlignment="1">
      <alignment vertical="center"/>
    </xf>
    <xf numFmtId="0" fontId="1" fillId="3" borderId="0" xfId="1" applyFill="1" applyAlignment="1">
      <alignment vertical="center" wrapText="1"/>
    </xf>
    <xf numFmtId="3" fontId="1" fillId="3" borderId="0" xfId="1" applyNumberFormat="1" applyFill="1" applyAlignment="1">
      <alignment vertical="center" shrinkToFit="1"/>
    </xf>
    <xf numFmtId="0" fontId="13" fillId="0" borderId="0" xfId="1" applyFont="1" applyFill="1" applyAlignment="1">
      <alignment vertical="center" wrapText="1"/>
    </xf>
    <xf numFmtId="3" fontId="1" fillId="3" borderId="0" xfId="1" applyNumberFormat="1" applyFill="1" applyAlignment="1">
      <alignment vertical="center" wrapText="1"/>
    </xf>
    <xf numFmtId="0" fontId="1" fillId="3" borderId="0" xfId="1" applyFill="1"/>
    <xf numFmtId="0" fontId="1" fillId="3" borderId="0" xfId="1" applyFill="1" applyAlignment="1">
      <alignment horizontal="left" vertical="center" wrapText="1" indent="1"/>
    </xf>
    <xf numFmtId="10" fontId="1" fillId="0" borderId="0" xfId="1" applyNumberFormat="1" applyFill="1" applyBorder="1" applyAlignment="1">
      <alignment vertical="center" shrinkToFit="1"/>
    </xf>
    <xf numFmtId="3" fontId="1" fillId="0" borderId="0" xfId="1" applyNumberFormat="1" applyFill="1" applyAlignment="1">
      <alignment shrinkToFit="1"/>
    </xf>
    <xf numFmtId="3" fontId="1" fillId="3" borderId="0" xfId="1" applyNumberFormat="1" applyFill="1" applyAlignment="1">
      <alignment shrinkToFit="1"/>
    </xf>
    <xf numFmtId="3" fontId="8" fillId="0" borderId="0" xfId="1" applyNumberFormat="1" applyFont="1" applyFill="1" applyBorder="1" applyAlignment="1">
      <alignment vertical="center" shrinkToFit="1"/>
    </xf>
    <xf numFmtId="0" fontId="1" fillId="3" borderId="0" xfId="1" applyFill="1" applyAlignment="1">
      <alignment vertical="center" shrinkToFit="1"/>
    </xf>
    <xf numFmtId="10" fontId="1" fillId="0" borderId="0" xfId="1" applyNumberFormat="1" applyFill="1" applyAlignment="1">
      <alignment shrinkToFit="1"/>
    </xf>
    <xf numFmtId="0" fontId="1" fillId="3" borderId="0" xfId="1" applyFill="1" applyAlignment="1">
      <alignment shrinkToFit="1"/>
    </xf>
    <xf numFmtId="10" fontId="1" fillId="0" borderId="0" xfId="1" applyNumberFormat="1"/>
    <xf numFmtId="0" fontId="14" fillId="3" borderId="0" xfId="1" applyFont="1" applyFill="1" applyAlignment="1">
      <alignment horizontal="left" vertical="center" wrapText="1" indent="1"/>
    </xf>
    <xf numFmtId="2" fontId="1" fillId="3" borderId="0" xfId="1" applyNumberFormat="1" applyFill="1" applyAlignment="1">
      <alignment vertical="center" shrinkToFit="1"/>
    </xf>
    <xf numFmtId="10" fontId="1" fillId="3" borderId="0" xfId="1" applyNumberFormat="1" applyFill="1" applyAlignment="1">
      <alignment shrinkToFit="1"/>
    </xf>
    <xf numFmtId="0" fontId="0" fillId="0" borderId="23" xfId="0" applyFill="1" applyBorder="1" applyAlignment="1">
      <alignment shrinkToFit="1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2" xfId="0" applyFont="1" applyBorder="1"/>
    <xf numFmtId="0" fontId="15" fillId="0" borderId="4" xfId="0" applyFont="1" applyBorder="1"/>
    <xf numFmtId="0" fontId="15" fillId="0" borderId="5" xfId="0" applyFont="1" applyBorder="1"/>
    <xf numFmtId="0" fontId="16" fillId="0" borderId="4" xfId="0" applyFont="1" applyBorder="1"/>
    <xf numFmtId="0" fontId="3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Fill="1" applyBorder="1"/>
    <xf numFmtId="0" fontId="0" fillId="0" borderId="37" xfId="0" applyBorder="1"/>
    <xf numFmtId="0" fontId="3" fillId="0" borderId="32" xfId="0" applyFont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1" fillId="0" borderId="0" xfId="1" applyAlignment="1">
      <alignment vertical="center" wrapText="1"/>
    </xf>
    <xf numFmtId="0" fontId="8" fillId="0" borderId="11" xfId="0" applyFont="1" applyBorder="1"/>
    <xf numFmtId="0" fontId="8" fillId="0" borderId="13" xfId="0" applyFont="1" applyBorder="1"/>
    <xf numFmtId="0" fontId="8" fillId="0" borderId="24" xfId="0" applyFont="1" applyBorder="1"/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26" xfId="0" applyBorder="1"/>
    <xf numFmtId="0" fontId="17" fillId="0" borderId="0" xfId="0" applyFont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6" fillId="0" borderId="0" xfId="0" applyFont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901700</xdr:colOff>
      <xdr:row>4</xdr:row>
      <xdr:rowOff>114301</xdr:rowOff>
    </xdr:from>
    <xdr:to>
      <xdr:col>34</xdr:col>
      <xdr:colOff>825500</xdr:colOff>
      <xdr:row>8</xdr:row>
      <xdr:rowOff>162679</xdr:rowOff>
    </xdr:to>
    <xdr:pic>
      <xdr:nvPicPr>
        <xdr:cNvPr id="2" name="Bild 1" descr="logo_ng4t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54650" y="882651"/>
          <a:ext cx="1708150" cy="810378"/>
        </a:xfrm>
        <a:prstGeom prst="rect">
          <a:avLst/>
        </a:prstGeom>
      </xdr:spPr>
    </xdr:pic>
    <xdr:clientData/>
  </xdr:twoCellAnchor>
  <xdr:twoCellAnchor editAs="absolute">
    <xdr:from>
      <xdr:col>7</xdr:col>
      <xdr:colOff>250904</xdr:colOff>
      <xdr:row>89</xdr:row>
      <xdr:rowOff>161096</xdr:rowOff>
    </xdr:from>
    <xdr:to>
      <xdr:col>11</xdr:col>
      <xdr:colOff>4768</xdr:colOff>
      <xdr:row>96</xdr:row>
      <xdr:rowOff>152845</xdr:rowOff>
    </xdr:to>
    <xdr:grpSp>
      <xdr:nvGrpSpPr>
        <xdr:cNvPr id="3" name="Group 2"/>
        <xdr:cNvGrpSpPr/>
      </xdr:nvGrpSpPr>
      <xdr:grpSpPr>
        <a:xfrm>
          <a:off x="5457904" y="16210721"/>
          <a:ext cx="3468614" cy="1214124"/>
          <a:chOff x="3003550" y="7766050"/>
          <a:chExt cx="3439138" cy="1214578"/>
        </a:xfrm>
      </xdr:grpSpPr>
      <xdr:grpSp>
        <xdr:nvGrpSpPr>
          <xdr:cNvPr id="4" name="Group 3"/>
          <xdr:cNvGrpSpPr/>
        </xdr:nvGrpSpPr>
        <xdr:grpSpPr>
          <a:xfrm>
            <a:off x="3003550" y="7766050"/>
            <a:ext cx="3439138" cy="571653"/>
            <a:chOff x="873125" y="3900250"/>
            <a:chExt cx="3439138" cy="571653"/>
          </a:xfrm>
        </xdr:grpSpPr>
        <xdr:grpSp>
          <xdr:nvGrpSpPr>
            <xdr:cNvPr id="18" name="Group 17"/>
            <xdr:cNvGrpSpPr/>
          </xdr:nvGrpSpPr>
          <xdr:grpSpPr>
            <a:xfrm>
              <a:off x="873125" y="4058424"/>
              <a:ext cx="1504264" cy="413479"/>
              <a:chOff x="873125" y="4058424"/>
              <a:chExt cx="1504264" cy="413479"/>
            </a:xfrm>
          </xdr:grpSpPr>
          <xdr:sp macro="" textlink="">
            <xdr:nvSpPr>
              <xdr:cNvPr id="26" name="Rectangle 25"/>
              <xdr:cNvSpPr/>
            </xdr:nvSpPr>
            <xdr:spPr>
              <a:xfrm>
                <a:off x="873125" y="4058424"/>
                <a:ext cx="1504264" cy="412097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IP_PDU</a:t>
                </a:r>
              </a:p>
            </xdr:txBody>
          </xdr:sp>
          <xdr:sp macro="" textlink="">
            <xdr:nvSpPr>
              <xdr:cNvPr id="27" name="Rectangle 26"/>
              <xdr:cNvSpPr/>
            </xdr:nvSpPr>
            <xdr:spPr>
              <a:xfrm>
                <a:off x="1411602" y="4249732"/>
                <a:ext cx="4834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UE_IP</a:t>
                </a:r>
              </a:p>
            </xdr:txBody>
          </xdr:sp>
          <xdr:sp macro="" textlink="">
            <xdr:nvSpPr>
              <xdr:cNvPr id="28" name="Rectangle 27"/>
              <xdr:cNvSpPr/>
            </xdr:nvSpPr>
            <xdr:spPr>
              <a:xfrm>
                <a:off x="1891743" y="4247324"/>
                <a:ext cx="4845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AS_IP</a:t>
                </a:r>
              </a:p>
            </xdr:txBody>
          </xdr:sp>
          <xdr:sp macro="" textlink="">
            <xdr:nvSpPr>
              <xdr:cNvPr id="29" name="Rectangle 28"/>
              <xdr:cNvSpPr/>
            </xdr:nvSpPr>
            <xdr:spPr>
              <a:xfrm>
                <a:off x="924857" y="4249152"/>
                <a:ext cx="484547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IP_Payld</a:t>
                </a:r>
              </a:p>
            </xdr:txBody>
          </xdr:sp>
        </xdr:grpSp>
        <xdr:sp macro="" textlink="">
          <xdr:nvSpPr>
            <xdr:cNvPr id="19" name="Rectangle 18"/>
            <xdr:cNvSpPr/>
          </xdr:nvSpPr>
          <xdr:spPr>
            <a:xfrm>
              <a:off x="873125" y="3900250"/>
              <a:ext cx="3439137" cy="156567"/>
            </a:xfrm>
            <a:prstGeom prst="rect">
              <a:avLst/>
            </a:prstGeom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000" b="1">
                  <a:solidFill>
                    <a:schemeClr val="tx1"/>
                  </a:solidFill>
                </a:rPr>
                <a:t>S1U </a:t>
              </a:r>
              <a:r>
                <a:rPr lang="en-US" sz="800" b="1">
                  <a:solidFill>
                    <a:schemeClr val="tx1"/>
                  </a:solidFill>
                </a:rPr>
                <a:t>UP Link (UL) eNB &gt;&gt; SGW</a:t>
              </a:r>
            </a:p>
          </xdr:txBody>
        </xdr:sp>
        <xdr:grpSp>
          <xdr:nvGrpSpPr>
            <xdr:cNvPr id="20" name="Group 19"/>
            <xdr:cNvGrpSpPr/>
          </xdr:nvGrpSpPr>
          <xdr:grpSpPr>
            <a:xfrm>
              <a:off x="2378491" y="4059238"/>
              <a:ext cx="1933772" cy="412443"/>
              <a:chOff x="2171557" y="3009079"/>
              <a:chExt cx="1933772" cy="412443"/>
            </a:xfrm>
          </xdr:grpSpPr>
          <xdr:sp macro="" textlink="">
            <xdr:nvSpPr>
              <xdr:cNvPr id="21" name="Rectangle 20"/>
              <xdr:cNvSpPr/>
            </xdr:nvSpPr>
            <xdr:spPr>
              <a:xfrm>
                <a:off x="2171557" y="3009079"/>
                <a:ext cx="1933772" cy="411429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GTP_U_HDR</a:t>
                </a:r>
              </a:p>
            </xdr:txBody>
          </xdr:sp>
          <xdr:sp macro="" textlink="">
            <xdr:nvSpPr>
              <xdr:cNvPr id="22" name="Rectangle 21"/>
              <xdr:cNvSpPr/>
            </xdr:nvSpPr>
            <xdr:spPr>
              <a:xfrm>
                <a:off x="3621886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DPm_IP</a:t>
                </a:r>
              </a:p>
            </xdr:txBody>
          </xdr:sp>
          <xdr:sp macro="" textlink="">
            <xdr:nvSpPr>
              <xdr:cNvPr id="23" name="Rectangle 22"/>
              <xdr:cNvSpPr/>
            </xdr:nvSpPr>
            <xdr:spPr>
              <a:xfrm>
                <a:off x="3138443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DPm_TEID</a:t>
                </a:r>
              </a:p>
            </xdr:txBody>
          </xdr:sp>
          <xdr:sp macro="" textlink="">
            <xdr:nvSpPr>
              <xdr:cNvPr id="24" name="Rectangle 23"/>
              <xdr:cNvSpPr/>
            </xdr:nvSpPr>
            <xdr:spPr>
              <a:xfrm>
                <a:off x="2171557" y="3198771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eNBq_TEID</a:t>
                </a:r>
              </a:p>
            </xdr:txBody>
          </xdr:sp>
          <xdr:sp macro="" textlink="">
            <xdr:nvSpPr>
              <xdr:cNvPr id="25" name="Rectangle 24"/>
              <xdr:cNvSpPr/>
            </xdr:nvSpPr>
            <xdr:spPr>
              <a:xfrm>
                <a:off x="2655000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eNBq_IP</a:t>
                </a:r>
              </a:p>
            </xdr:txBody>
          </xdr:sp>
        </xdr:grpSp>
      </xdr:grpSp>
      <xdr:grpSp>
        <xdr:nvGrpSpPr>
          <xdr:cNvPr id="5" name="Group 4"/>
          <xdr:cNvGrpSpPr/>
        </xdr:nvGrpSpPr>
        <xdr:grpSpPr>
          <a:xfrm>
            <a:off x="3003550" y="8407184"/>
            <a:ext cx="3438036" cy="573444"/>
            <a:chOff x="20624" y="4540817"/>
            <a:chExt cx="3438036" cy="573444"/>
          </a:xfrm>
        </xdr:grpSpPr>
        <xdr:sp macro="" textlink="">
          <xdr:nvSpPr>
            <xdr:cNvPr id="6" name="Rectangle 5"/>
            <xdr:cNvSpPr/>
          </xdr:nvSpPr>
          <xdr:spPr>
            <a:xfrm>
              <a:off x="20624" y="4540817"/>
              <a:ext cx="3438036" cy="160825"/>
            </a:xfrm>
            <a:prstGeom prst="rect">
              <a:avLst/>
            </a:prstGeom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000" b="1">
                  <a:solidFill>
                    <a:schemeClr val="tx1"/>
                  </a:solidFill>
                </a:rPr>
                <a:t>S1U </a:t>
              </a:r>
              <a:r>
                <a:rPr lang="en-US" sz="800" b="1">
                  <a:solidFill>
                    <a:schemeClr val="tx1"/>
                  </a:solidFill>
                </a:rPr>
                <a:t>Down Link (DL) eNB &lt;&lt; SGW</a:t>
              </a:r>
            </a:p>
          </xdr:txBody>
        </xdr:sp>
        <xdr:grpSp>
          <xdr:nvGrpSpPr>
            <xdr:cNvPr id="7" name="Group 6"/>
            <xdr:cNvGrpSpPr/>
          </xdr:nvGrpSpPr>
          <xdr:grpSpPr>
            <a:xfrm>
              <a:off x="1954393" y="4701819"/>
              <a:ext cx="1504267" cy="410492"/>
              <a:chOff x="2143564" y="5371572"/>
              <a:chExt cx="1504267" cy="410492"/>
            </a:xfrm>
          </xdr:grpSpPr>
          <xdr:sp macro="" textlink="">
            <xdr:nvSpPr>
              <xdr:cNvPr id="14" name="Rectangle 13"/>
              <xdr:cNvSpPr/>
            </xdr:nvSpPr>
            <xdr:spPr>
              <a:xfrm>
                <a:off x="2143567" y="5371572"/>
                <a:ext cx="1504264" cy="4104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IP_PDU</a:t>
                </a:r>
              </a:p>
            </xdr:txBody>
          </xdr:sp>
          <xdr:sp macro="" textlink="">
            <xdr:nvSpPr>
              <xdr:cNvPr id="15" name="Rectangle 14"/>
              <xdr:cNvSpPr/>
            </xdr:nvSpPr>
            <xdr:spPr>
              <a:xfrm>
                <a:off x="2143564" y="5560471"/>
                <a:ext cx="4834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UE_IP</a:t>
                </a:r>
              </a:p>
            </xdr:txBody>
          </xdr:sp>
          <xdr:sp macro="" textlink="">
            <xdr:nvSpPr>
              <xdr:cNvPr id="16" name="Rectangle 15"/>
              <xdr:cNvSpPr/>
            </xdr:nvSpPr>
            <xdr:spPr>
              <a:xfrm>
                <a:off x="2627007" y="5560471"/>
                <a:ext cx="4845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AS_IP</a:t>
                </a:r>
              </a:p>
            </xdr:txBody>
          </xdr:sp>
          <xdr:sp macro="" textlink="">
            <xdr:nvSpPr>
              <xdr:cNvPr id="17" name="Rectangle 16"/>
              <xdr:cNvSpPr/>
            </xdr:nvSpPr>
            <xdr:spPr>
              <a:xfrm>
                <a:off x="3110449" y="5559312"/>
                <a:ext cx="484547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IP_Payld</a:t>
                </a:r>
              </a:p>
            </xdr:txBody>
          </xdr:sp>
        </xdr:grpSp>
        <xdr:grpSp>
          <xdr:nvGrpSpPr>
            <xdr:cNvPr id="8" name="Group 7"/>
            <xdr:cNvGrpSpPr/>
          </xdr:nvGrpSpPr>
          <xdr:grpSpPr>
            <a:xfrm>
              <a:off x="20624" y="4701818"/>
              <a:ext cx="1933772" cy="412443"/>
              <a:chOff x="2171557" y="3009079"/>
              <a:chExt cx="1933772" cy="412443"/>
            </a:xfrm>
          </xdr:grpSpPr>
          <xdr:sp macro="" textlink="">
            <xdr:nvSpPr>
              <xdr:cNvPr id="9" name="Rectangle 8"/>
              <xdr:cNvSpPr/>
            </xdr:nvSpPr>
            <xdr:spPr>
              <a:xfrm>
                <a:off x="2171557" y="3009079"/>
                <a:ext cx="1933772" cy="411429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GTP_U_HDR</a:t>
                </a:r>
              </a:p>
            </xdr:txBody>
          </xdr:sp>
          <xdr:sp macro="" textlink="">
            <xdr:nvSpPr>
              <xdr:cNvPr id="10" name="Rectangle 9"/>
              <xdr:cNvSpPr/>
            </xdr:nvSpPr>
            <xdr:spPr>
              <a:xfrm>
                <a:off x="3621886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DPm_TEID</a:t>
                </a:r>
              </a:p>
            </xdr:txBody>
          </xdr:sp>
          <xdr:sp macro="" textlink="">
            <xdr:nvSpPr>
              <xdr:cNvPr id="11" name="Rectangle 10"/>
              <xdr:cNvSpPr/>
            </xdr:nvSpPr>
            <xdr:spPr>
              <a:xfrm>
                <a:off x="3138443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DPm_IP</a:t>
                </a:r>
              </a:p>
            </xdr:txBody>
          </xdr:sp>
          <xdr:sp macro="" textlink="">
            <xdr:nvSpPr>
              <xdr:cNvPr id="12" name="Rectangle 11"/>
              <xdr:cNvSpPr/>
            </xdr:nvSpPr>
            <xdr:spPr>
              <a:xfrm>
                <a:off x="2171557" y="3198771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eNBq_IP</a:t>
                </a:r>
              </a:p>
            </xdr:txBody>
          </xdr:sp>
          <xdr:sp macro="" textlink="">
            <xdr:nvSpPr>
              <xdr:cNvPr id="13" name="Rectangle 12"/>
              <xdr:cNvSpPr/>
            </xdr:nvSpPr>
            <xdr:spPr>
              <a:xfrm>
                <a:off x="2655000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eNBq_TEID</a:t>
                </a:r>
              </a:p>
            </xdr:txBody>
          </xdr:sp>
        </xdr:grpSp>
      </xdr:grpSp>
    </xdr:grpSp>
    <xdr:clientData/>
  </xdr:twoCellAnchor>
  <xdr:twoCellAnchor editAs="absolute">
    <xdr:from>
      <xdr:col>27</xdr:col>
      <xdr:colOff>28095</xdr:colOff>
      <xdr:row>89</xdr:row>
      <xdr:rowOff>117689</xdr:rowOff>
    </xdr:from>
    <xdr:to>
      <xdr:col>28</xdr:col>
      <xdr:colOff>655349</xdr:colOff>
      <xdr:row>96</xdr:row>
      <xdr:rowOff>107488</xdr:rowOff>
    </xdr:to>
    <xdr:grpSp>
      <xdr:nvGrpSpPr>
        <xdr:cNvPr id="30" name="Group 29"/>
        <xdr:cNvGrpSpPr/>
      </xdr:nvGrpSpPr>
      <xdr:grpSpPr>
        <a:xfrm>
          <a:off x="21840345" y="16167314"/>
          <a:ext cx="1516254" cy="1212174"/>
          <a:chOff x="14516100" y="7200900"/>
          <a:chExt cx="1505368" cy="1212628"/>
        </a:xfrm>
      </xdr:grpSpPr>
      <xdr:grpSp>
        <xdr:nvGrpSpPr>
          <xdr:cNvPr id="31" name="Group 30"/>
          <xdr:cNvGrpSpPr/>
        </xdr:nvGrpSpPr>
        <xdr:grpSpPr>
          <a:xfrm>
            <a:off x="14517204" y="7200900"/>
            <a:ext cx="1504264" cy="570961"/>
            <a:chOff x="5377922" y="3900250"/>
            <a:chExt cx="1504264" cy="570961"/>
          </a:xfrm>
        </xdr:grpSpPr>
        <xdr:sp macro="" textlink="">
          <xdr:nvSpPr>
            <xdr:cNvPr id="39" name="Rectangle 38"/>
            <xdr:cNvSpPr/>
          </xdr:nvSpPr>
          <xdr:spPr>
            <a:xfrm>
              <a:off x="5379781" y="3900250"/>
              <a:ext cx="1501304" cy="160825"/>
            </a:xfrm>
            <a:prstGeom prst="rect">
              <a:avLst/>
            </a:prstGeom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000" b="1">
                  <a:solidFill>
                    <a:schemeClr val="tx1"/>
                  </a:solidFill>
                </a:rPr>
                <a:t>SGi </a:t>
              </a:r>
              <a:r>
                <a:rPr lang="en-US" sz="800" b="1">
                  <a:solidFill>
                    <a:schemeClr val="tx1"/>
                  </a:solidFill>
                </a:rPr>
                <a:t>UP Link (UL) UE &gt;&gt; AS</a:t>
              </a:r>
            </a:p>
          </xdr:txBody>
        </xdr:sp>
        <xdr:grpSp>
          <xdr:nvGrpSpPr>
            <xdr:cNvPr id="40" name="Group 39"/>
            <xdr:cNvGrpSpPr/>
          </xdr:nvGrpSpPr>
          <xdr:grpSpPr>
            <a:xfrm>
              <a:off x="5377922" y="4057732"/>
              <a:ext cx="1504264" cy="413479"/>
              <a:chOff x="4073525" y="2788424"/>
              <a:chExt cx="1504264" cy="413479"/>
            </a:xfrm>
          </xdr:grpSpPr>
          <xdr:sp macro="" textlink="">
            <xdr:nvSpPr>
              <xdr:cNvPr id="41" name="Rectangle 40"/>
              <xdr:cNvSpPr/>
            </xdr:nvSpPr>
            <xdr:spPr>
              <a:xfrm>
                <a:off x="4073525" y="2788424"/>
                <a:ext cx="1504264" cy="412097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IP_PDU</a:t>
                </a:r>
              </a:p>
            </xdr:txBody>
          </xdr:sp>
          <xdr:sp macro="" textlink="">
            <xdr:nvSpPr>
              <xdr:cNvPr id="42" name="Rectangle 41"/>
              <xdr:cNvSpPr/>
            </xdr:nvSpPr>
            <xdr:spPr>
              <a:xfrm>
                <a:off x="4612002" y="2979732"/>
                <a:ext cx="4834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UE_IP</a:t>
                </a:r>
              </a:p>
            </xdr:txBody>
          </xdr:sp>
          <xdr:sp macro="" textlink="">
            <xdr:nvSpPr>
              <xdr:cNvPr id="43" name="Rectangle 42"/>
              <xdr:cNvSpPr/>
            </xdr:nvSpPr>
            <xdr:spPr>
              <a:xfrm>
                <a:off x="5092143" y="2977324"/>
                <a:ext cx="4845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AS_IP</a:t>
                </a:r>
              </a:p>
            </xdr:txBody>
          </xdr:sp>
          <xdr:sp macro="" textlink="">
            <xdr:nvSpPr>
              <xdr:cNvPr id="44" name="Rectangle 43"/>
              <xdr:cNvSpPr/>
            </xdr:nvSpPr>
            <xdr:spPr>
              <a:xfrm>
                <a:off x="4125257" y="2979152"/>
                <a:ext cx="484547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IP_Payld</a:t>
                </a:r>
              </a:p>
            </xdr:txBody>
          </xdr:sp>
        </xdr:grpSp>
      </xdr:grpSp>
      <xdr:grpSp>
        <xdr:nvGrpSpPr>
          <xdr:cNvPr id="32" name="Group 31"/>
          <xdr:cNvGrpSpPr/>
        </xdr:nvGrpSpPr>
        <xdr:grpSpPr>
          <a:xfrm>
            <a:off x="14516100" y="7841467"/>
            <a:ext cx="1504267" cy="572061"/>
            <a:chOff x="5376818" y="4540817"/>
            <a:chExt cx="1504267" cy="572061"/>
          </a:xfrm>
        </xdr:grpSpPr>
        <xdr:sp macro="" textlink="">
          <xdr:nvSpPr>
            <xdr:cNvPr id="33" name="Rectangle 32"/>
            <xdr:cNvSpPr/>
          </xdr:nvSpPr>
          <xdr:spPr>
            <a:xfrm>
              <a:off x="5376818" y="4540817"/>
              <a:ext cx="1504267" cy="160825"/>
            </a:xfrm>
            <a:prstGeom prst="rect">
              <a:avLst/>
            </a:prstGeom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000" b="1">
                  <a:solidFill>
                    <a:schemeClr val="tx1"/>
                  </a:solidFill>
                </a:rPr>
                <a:t>SGi </a:t>
              </a:r>
              <a:r>
                <a:rPr lang="en-US" sz="800" b="1">
                  <a:solidFill>
                    <a:schemeClr val="tx1"/>
                  </a:solidFill>
                </a:rPr>
                <a:t>Down Link (DL) UE &lt;&lt; AS</a:t>
              </a:r>
            </a:p>
          </xdr:txBody>
        </xdr:sp>
        <xdr:grpSp>
          <xdr:nvGrpSpPr>
            <xdr:cNvPr id="34" name="Group 33"/>
            <xdr:cNvGrpSpPr/>
          </xdr:nvGrpSpPr>
          <xdr:grpSpPr>
            <a:xfrm>
              <a:off x="5376818" y="4702386"/>
              <a:ext cx="1504267" cy="410492"/>
              <a:chOff x="4045144" y="3210437"/>
              <a:chExt cx="1504267" cy="410492"/>
            </a:xfrm>
          </xdr:grpSpPr>
          <xdr:sp macro="" textlink="">
            <xdr:nvSpPr>
              <xdr:cNvPr id="35" name="Rectangle 34"/>
              <xdr:cNvSpPr/>
            </xdr:nvSpPr>
            <xdr:spPr>
              <a:xfrm>
                <a:off x="4045147" y="3210437"/>
                <a:ext cx="1504264" cy="4104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IP_PDU</a:t>
                </a:r>
              </a:p>
            </xdr:txBody>
          </xdr:sp>
          <xdr:sp macro="" textlink="">
            <xdr:nvSpPr>
              <xdr:cNvPr id="36" name="Rectangle 35"/>
              <xdr:cNvSpPr/>
            </xdr:nvSpPr>
            <xdr:spPr>
              <a:xfrm>
                <a:off x="4045144" y="3399336"/>
                <a:ext cx="4834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UE_IP</a:t>
                </a:r>
              </a:p>
            </xdr:txBody>
          </xdr:sp>
          <xdr:sp macro="" textlink="">
            <xdr:nvSpPr>
              <xdr:cNvPr id="37" name="Rectangle 36"/>
              <xdr:cNvSpPr/>
            </xdr:nvSpPr>
            <xdr:spPr>
              <a:xfrm>
                <a:off x="4528587" y="3399336"/>
                <a:ext cx="4845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AS_IP</a:t>
                </a:r>
              </a:p>
            </xdr:txBody>
          </xdr:sp>
          <xdr:sp macro="" textlink="">
            <xdr:nvSpPr>
              <xdr:cNvPr id="38" name="Rectangle 37"/>
              <xdr:cNvSpPr/>
            </xdr:nvSpPr>
            <xdr:spPr>
              <a:xfrm>
                <a:off x="5012029" y="3398177"/>
                <a:ext cx="484547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IP_Payld</a:t>
                </a:r>
              </a:p>
            </xdr:txBody>
          </xdr:sp>
        </xdr:grpSp>
      </xdr:grpSp>
    </xdr:grpSp>
    <xdr:clientData/>
  </xdr:twoCellAnchor>
  <xdr:twoCellAnchor editAs="absolute">
    <xdr:from>
      <xdr:col>13</xdr:col>
      <xdr:colOff>666750</xdr:colOff>
      <xdr:row>61</xdr:row>
      <xdr:rowOff>102054</xdr:rowOff>
    </xdr:from>
    <xdr:to>
      <xdr:col>14</xdr:col>
      <xdr:colOff>871852</xdr:colOff>
      <xdr:row>64</xdr:row>
      <xdr:rowOff>98318</xdr:rowOff>
    </xdr:to>
    <xdr:sp macro="" textlink="">
      <xdr:nvSpPr>
        <xdr:cNvPr id="45" name="Rectangle 44"/>
        <xdr:cNvSpPr/>
      </xdr:nvSpPr>
      <xdr:spPr>
        <a:xfrm>
          <a:off x="10645321" y="11119304"/>
          <a:ext cx="1085031" cy="54962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 editAs="absolute">
    <xdr:from>
      <xdr:col>17</xdr:col>
      <xdr:colOff>682625</xdr:colOff>
      <xdr:row>20</xdr:row>
      <xdr:rowOff>0</xdr:rowOff>
    </xdr:from>
    <xdr:to>
      <xdr:col>19</xdr:col>
      <xdr:colOff>70102</xdr:colOff>
      <xdr:row>21</xdr:row>
      <xdr:rowOff>158834</xdr:rowOff>
    </xdr:to>
    <xdr:sp macro="" textlink="">
      <xdr:nvSpPr>
        <xdr:cNvPr id="46" name="Rectangle 45"/>
        <xdr:cNvSpPr/>
      </xdr:nvSpPr>
      <xdr:spPr>
        <a:xfrm>
          <a:off x="14271625" y="3730625"/>
          <a:ext cx="1165477" cy="33345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MACVTAP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23</xdr:col>
      <xdr:colOff>103336</xdr:colOff>
      <xdr:row>20</xdr:row>
      <xdr:rowOff>21989</xdr:rowOff>
    </xdr:from>
    <xdr:to>
      <xdr:col>24</xdr:col>
      <xdr:colOff>103401</xdr:colOff>
      <xdr:row>22</xdr:row>
      <xdr:rowOff>6985</xdr:rowOff>
    </xdr:to>
    <xdr:sp macro="" textlink="">
      <xdr:nvSpPr>
        <xdr:cNvPr id="47" name="Rectangle 46"/>
        <xdr:cNvSpPr/>
      </xdr:nvSpPr>
      <xdr:spPr>
        <a:xfrm>
          <a:off x="18932466" y="3704989"/>
          <a:ext cx="883544" cy="32734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NAT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23</xdr:col>
      <xdr:colOff>11339</xdr:colOff>
      <xdr:row>66</xdr:row>
      <xdr:rowOff>18138</xdr:rowOff>
    </xdr:from>
    <xdr:to>
      <xdr:col>24</xdr:col>
      <xdr:colOff>216440</xdr:colOff>
      <xdr:row>68</xdr:row>
      <xdr:rowOff>162637</xdr:rowOff>
    </xdr:to>
    <xdr:sp macro="" textlink="">
      <xdr:nvSpPr>
        <xdr:cNvPr id="48" name="Rectangle 47"/>
        <xdr:cNvSpPr/>
      </xdr:nvSpPr>
      <xdr:spPr>
        <a:xfrm>
          <a:off x="18726521" y="11886865"/>
          <a:ext cx="1082555" cy="548590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 editAs="absolute">
    <xdr:from>
      <xdr:col>20</xdr:col>
      <xdr:colOff>18143</xdr:colOff>
      <xdr:row>17</xdr:row>
      <xdr:rowOff>104322</xdr:rowOff>
    </xdr:from>
    <xdr:to>
      <xdr:col>20</xdr:col>
      <xdr:colOff>677160</xdr:colOff>
      <xdr:row>18</xdr:row>
      <xdr:rowOff>116634</xdr:rowOff>
    </xdr:to>
    <xdr:sp macro="" textlink="">
      <xdr:nvSpPr>
        <xdr:cNvPr id="49" name="Rectangle 48"/>
        <xdr:cNvSpPr/>
      </xdr:nvSpPr>
      <xdr:spPr>
        <a:xfrm>
          <a:off x="16156214" y="3292929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23</xdr:col>
      <xdr:colOff>215899</xdr:colOff>
      <xdr:row>17</xdr:row>
      <xdr:rowOff>102507</xdr:rowOff>
    </xdr:from>
    <xdr:to>
      <xdr:col>23</xdr:col>
      <xdr:colOff>874916</xdr:colOff>
      <xdr:row>18</xdr:row>
      <xdr:rowOff>114819</xdr:rowOff>
    </xdr:to>
    <xdr:sp macro="" textlink="">
      <xdr:nvSpPr>
        <xdr:cNvPr id="50" name="Rectangle 49"/>
        <xdr:cNvSpPr/>
      </xdr:nvSpPr>
      <xdr:spPr>
        <a:xfrm>
          <a:off x="18993756" y="3291114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0</xdr:colOff>
      <xdr:row>66</xdr:row>
      <xdr:rowOff>111125</xdr:rowOff>
    </xdr:from>
    <xdr:to>
      <xdr:col>14</xdr:col>
      <xdr:colOff>659017</xdr:colOff>
      <xdr:row>67</xdr:row>
      <xdr:rowOff>107562</xdr:rowOff>
    </xdr:to>
    <xdr:sp macro="" textlink="">
      <xdr:nvSpPr>
        <xdr:cNvPr id="51" name="Rectangle 50"/>
        <xdr:cNvSpPr/>
      </xdr:nvSpPr>
      <xdr:spPr>
        <a:xfrm>
          <a:off x="10858500" y="12046857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23</xdr:col>
      <xdr:colOff>224971</xdr:colOff>
      <xdr:row>70</xdr:row>
      <xdr:rowOff>91167</xdr:rowOff>
    </xdr:from>
    <xdr:to>
      <xdr:col>24</xdr:col>
      <xdr:colOff>4059</xdr:colOff>
      <xdr:row>71</xdr:row>
      <xdr:rowOff>96676</xdr:rowOff>
    </xdr:to>
    <xdr:sp macro="" textlink="">
      <xdr:nvSpPr>
        <xdr:cNvPr id="52" name="Rectangle 51"/>
        <xdr:cNvSpPr/>
      </xdr:nvSpPr>
      <xdr:spPr>
        <a:xfrm>
          <a:off x="19002828" y="12797971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9070</xdr:colOff>
      <xdr:row>37</xdr:row>
      <xdr:rowOff>110297</xdr:rowOff>
    </xdr:from>
    <xdr:to>
      <xdr:col>15</xdr:col>
      <xdr:colOff>18207</xdr:colOff>
      <xdr:row>39</xdr:row>
      <xdr:rowOff>90758</xdr:rowOff>
    </xdr:to>
    <xdr:sp macro="" textlink="">
      <xdr:nvSpPr>
        <xdr:cNvPr id="53" name="Rectangle 52"/>
        <xdr:cNvSpPr/>
      </xdr:nvSpPr>
      <xdr:spPr>
        <a:xfrm>
          <a:off x="10827161" y="6795115"/>
          <a:ext cx="886591" cy="32682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NAT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125185</xdr:colOff>
      <xdr:row>22</xdr:row>
      <xdr:rowOff>82097</xdr:rowOff>
    </xdr:from>
    <xdr:to>
      <xdr:col>16</xdr:col>
      <xdr:colOff>784202</xdr:colOff>
      <xdr:row>23</xdr:row>
      <xdr:rowOff>98120</xdr:rowOff>
    </xdr:to>
    <xdr:sp macro="" textlink="">
      <xdr:nvSpPr>
        <xdr:cNvPr id="54" name="Rectangle 53"/>
        <xdr:cNvSpPr/>
      </xdr:nvSpPr>
      <xdr:spPr>
        <a:xfrm>
          <a:off x="12743542" y="4152901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21</xdr:col>
      <xdr:colOff>105228</xdr:colOff>
      <xdr:row>22</xdr:row>
      <xdr:rowOff>80283</xdr:rowOff>
    </xdr:from>
    <xdr:to>
      <xdr:col>21</xdr:col>
      <xdr:colOff>764245</xdr:colOff>
      <xdr:row>23</xdr:row>
      <xdr:rowOff>96306</xdr:rowOff>
    </xdr:to>
    <xdr:sp macro="" textlink="">
      <xdr:nvSpPr>
        <xdr:cNvPr id="55" name="Rectangle 54"/>
        <xdr:cNvSpPr/>
      </xdr:nvSpPr>
      <xdr:spPr>
        <a:xfrm>
          <a:off x="17123228" y="4151087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94342</xdr:colOff>
      <xdr:row>28</xdr:row>
      <xdr:rowOff>107951</xdr:rowOff>
    </xdr:from>
    <xdr:to>
      <xdr:col>16</xdr:col>
      <xdr:colOff>753359</xdr:colOff>
      <xdr:row>29</xdr:row>
      <xdr:rowOff>122531</xdr:rowOff>
    </xdr:to>
    <xdr:sp macro="" textlink="">
      <xdr:nvSpPr>
        <xdr:cNvPr id="56" name="Rectangle 55"/>
        <xdr:cNvSpPr/>
      </xdr:nvSpPr>
      <xdr:spPr>
        <a:xfrm>
          <a:off x="12712699" y="5255987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21</xdr:col>
      <xdr:colOff>101599</xdr:colOff>
      <xdr:row>28</xdr:row>
      <xdr:rowOff>96241</xdr:rowOff>
    </xdr:from>
    <xdr:to>
      <xdr:col>21</xdr:col>
      <xdr:colOff>760616</xdr:colOff>
      <xdr:row>29</xdr:row>
      <xdr:rowOff>102574</xdr:rowOff>
    </xdr:to>
    <xdr:sp macro="" textlink="">
      <xdr:nvSpPr>
        <xdr:cNvPr id="57" name="Rectangle 56"/>
        <xdr:cNvSpPr/>
      </xdr:nvSpPr>
      <xdr:spPr>
        <a:xfrm>
          <a:off x="17119599" y="5236030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18</xdr:col>
      <xdr:colOff>526142</xdr:colOff>
      <xdr:row>31</xdr:row>
      <xdr:rowOff>146584</xdr:rowOff>
    </xdr:from>
    <xdr:to>
      <xdr:col>19</xdr:col>
      <xdr:colOff>305230</xdr:colOff>
      <xdr:row>32</xdr:row>
      <xdr:rowOff>161164</xdr:rowOff>
    </xdr:to>
    <xdr:sp macro="" textlink="">
      <xdr:nvSpPr>
        <xdr:cNvPr id="58" name="Rectangle 57"/>
        <xdr:cNvSpPr/>
      </xdr:nvSpPr>
      <xdr:spPr>
        <a:xfrm>
          <a:off x="14854051" y="5769220"/>
          <a:ext cx="656543" cy="18776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18</xdr:col>
      <xdr:colOff>587828</xdr:colOff>
      <xdr:row>38</xdr:row>
      <xdr:rowOff>10142</xdr:rowOff>
    </xdr:from>
    <xdr:to>
      <xdr:col>19</xdr:col>
      <xdr:colOff>366916</xdr:colOff>
      <xdr:row>39</xdr:row>
      <xdr:rowOff>24722</xdr:rowOff>
    </xdr:to>
    <xdr:sp macro="" textlink="">
      <xdr:nvSpPr>
        <xdr:cNvPr id="59" name="Rectangle 58"/>
        <xdr:cNvSpPr/>
      </xdr:nvSpPr>
      <xdr:spPr>
        <a:xfrm>
          <a:off x="14915737" y="6868142"/>
          <a:ext cx="656543" cy="18776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17</xdr:col>
      <xdr:colOff>14513</xdr:colOff>
      <xdr:row>52</xdr:row>
      <xdr:rowOff>71212</xdr:rowOff>
    </xdr:from>
    <xdr:to>
      <xdr:col>17</xdr:col>
      <xdr:colOff>673530</xdr:colOff>
      <xdr:row>53</xdr:row>
      <xdr:rowOff>85792</xdr:rowOff>
    </xdr:to>
    <xdr:sp macro="" textlink="">
      <xdr:nvSpPr>
        <xdr:cNvPr id="60" name="Rectangle 59"/>
        <xdr:cNvSpPr/>
      </xdr:nvSpPr>
      <xdr:spPr>
        <a:xfrm>
          <a:off x="13512799" y="9476016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17</xdr:col>
      <xdr:colOff>12699</xdr:colOff>
      <xdr:row>40</xdr:row>
      <xdr:rowOff>69399</xdr:rowOff>
    </xdr:from>
    <xdr:to>
      <xdr:col>17</xdr:col>
      <xdr:colOff>671716</xdr:colOff>
      <xdr:row>41</xdr:row>
      <xdr:rowOff>83978</xdr:rowOff>
    </xdr:to>
    <xdr:sp macro="" textlink="">
      <xdr:nvSpPr>
        <xdr:cNvPr id="61" name="Rectangle 60"/>
        <xdr:cNvSpPr/>
      </xdr:nvSpPr>
      <xdr:spPr>
        <a:xfrm>
          <a:off x="13510985" y="7333345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870857</xdr:colOff>
      <xdr:row>64</xdr:row>
      <xdr:rowOff>65767</xdr:rowOff>
    </xdr:from>
    <xdr:to>
      <xdr:col>17</xdr:col>
      <xdr:colOff>649945</xdr:colOff>
      <xdr:row>65</xdr:row>
      <xdr:rowOff>80347</xdr:rowOff>
    </xdr:to>
    <xdr:sp macro="" textlink="">
      <xdr:nvSpPr>
        <xdr:cNvPr id="62" name="Rectangle 61"/>
        <xdr:cNvSpPr/>
      </xdr:nvSpPr>
      <xdr:spPr>
        <a:xfrm>
          <a:off x="13489214" y="11638642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17</xdr:col>
      <xdr:colOff>659</xdr:colOff>
      <xdr:row>76</xdr:row>
      <xdr:rowOff>73023</xdr:rowOff>
    </xdr:from>
    <xdr:to>
      <xdr:col>17</xdr:col>
      <xdr:colOff>657202</xdr:colOff>
      <xdr:row>77</xdr:row>
      <xdr:rowOff>87603</xdr:rowOff>
    </xdr:to>
    <xdr:sp macro="" textlink="">
      <xdr:nvSpPr>
        <xdr:cNvPr id="63" name="Rectangle 62"/>
        <xdr:cNvSpPr/>
      </xdr:nvSpPr>
      <xdr:spPr>
        <a:xfrm>
          <a:off x="13496471" y="13859327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376364</xdr:colOff>
      <xdr:row>18</xdr:row>
      <xdr:rowOff>116634</xdr:rowOff>
    </xdr:from>
    <xdr:to>
      <xdr:col>20</xdr:col>
      <xdr:colOff>347652</xdr:colOff>
      <xdr:row>20</xdr:row>
      <xdr:rowOff>0</xdr:rowOff>
    </xdr:to>
    <xdr:cxnSp macro="">
      <xdr:nvCxnSpPr>
        <xdr:cNvPr id="64" name="Straight Arrow Connector 63"/>
        <xdr:cNvCxnSpPr>
          <a:stCxn id="46" idx="0"/>
          <a:endCxn id="49" idx="2"/>
        </xdr:cNvCxnSpPr>
      </xdr:nvCxnSpPr>
      <xdr:spPr>
        <a:xfrm flipV="1">
          <a:off x="14754578" y="3473063"/>
          <a:ext cx="1731145" cy="24622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454694</xdr:colOff>
      <xdr:row>22</xdr:row>
      <xdr:rowOff>63584</xdr:rowOff>
    </xdr:from>
    <xdr:to>
      <xdr:col>18</xdr:col>
      <xdr:colOff>376364</xdr:colOff>
      <xdr:row>22</xdr:row>
      <xdr:rowOff>161472</xdr:rowOff>
    </xdr:to>
    <xdr:cxnSp macro="">
      <xdr:nvCxnSpPr>
        <xdr:cNvPr id="67" name="Straight Arrow Connector 66"/>
        <xdr:cNvCxnSpPr>
          <a:stCxn id="54" idx="0"/>
          <a:endCxn id="46" idx="2"/>
        </xdr:cNvCxnSpPr>
      </xdr:nvCxnSpPr>
      <xdr:spPr>
        <a:xfrm flipV="1">
          <a:off x="13073051" y="4055013"/>
          <a:ext cx="1681527" cy="9788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376364</xdr:colOff>
      <xdr:row>22</xdr:row>
      <xdr:rowOff>63584</xdr:rowOff>
    </xdr:from>
    <xdr:to>
      <xdr:col>21</xdr:col>
      <xdr:colOff>434737</xdr:colOff>
      <xdr:row>22</xdr:row>
      <xdr:rowOff>159658</xdr:rowOff>
    </xdr:to>
    <xdr:cxnSp macro="">
      <xdr:nvCxnSpPr>
        <xdr:cNvPr id="70" name="Straight Arrow Connector 69"/>
        <xdr:cNvCxnSpPr>
          <a:stCxn id="55" idx="0"/>
          <a:endCxn id="46" idx="2"/>
        </xdr:cNvCxnSpPr>
      </xdr:nvCxnSpPr>
      <xdr:spPr>
        <a:xfrm flipH="1" flipV="1">
          <a:off x="14754578" y="4055013"/>
          <a:ext cx="2698159" cy="9607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423851</xdr:colOff>
      <xdr:row>29</xdr:row>
      <xdr:rowOff>122531</xdr:rowOff>
    </xdr:from>
    <xdr:to>
      <xdr:col>18</xdr:col>
      <xdr:colOff>854414</xdr:colOff>
      <xdr:row>31</xdr:row>
      <xdr:rowOff>146584</xdr:rowOff>
    </xdr:to>
    <xdr:cxnSp macro="">
      <xdr:nvCxnSpPr>
        <xdr:cNvPr id="73" name="Straight Arrow Connector 72"/>
        <xdr:cNvCxnSpPr>
          <a:stCxn id="58" idx="0"/>
          <a:endCxn id="56" idx="2"/>
        </xdr:cNvCxnSpPr>
      </xdr:nvCxnSpPr>
      <xdr:spPr>
        <a:xfrm flipH="1" flipV="1">
          <a:off x="12996851" y="5398804"/>
          <a:ext cx="2185472" cy="37041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854414</xdr:colOff>
      <xdr:row>29</xdr:row>
      <xdr:rowOff>102574</xdr:rowOff>
    </xdr:from>
    <xdr:to>
      <xdr:col>21</xdr:col>
      <xdr:colOff>431108</xdr:colOff>
      <xdr:row>31</xdr:row>
      <xdr:rowOff>146584</xdr:rowOff>
    </xdr:to>
    <xdr:cxnSp macro="">
      <xdr:nvCxnSpPr>
        <xdr:cNvPr id="76" name="Straight Arrow Connector 75"/>
        <xdr:cNvCxnSpPr>
          <a:stCxn id="57" idx="2"/>
          <a:endCxn id="58" idx="0"/>
        </xdr:cNvCxnSpPr>
      </xdr:nvCxnSpPr>
      <xdr:spPr>
        <a:xfrm flipH="1">
          <a:off x="15182323" y="5378847"/>
          <a:ext cx="2209058" cy="39037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18207</xdr:colOff>
      <xdr:row>38</xdr:row>
      <xdr:rowOff>100528</xdr:rowOff>
    </xdr:from>
    <xdr:to>
      <xdr:col>18</xdr:col>
      <xdr:colOff>587828</xdr:colOff>
      <xdr:row>38</xdr:row>
      <xdr:rowOff>104023</xdr:rowOff>
    </xdr:to>
    <xdr:cxnSp macro="">
      <xdr:nvCxnSpPr>
        <xdr:cNvPr id="89" name="Straight Arrow Connector 88"/>
        <xdr:cNvCxnSpPr>
          <a:stCxn id="59" idx="1"/>
          <a:endCxn id="53" idx="3"/>
        </xdr:cNvCxnSpPr>
      </xdr:nvCxnSpPr>
      <xdr:spPr>
        <a:xfrm flipH="1" flipV="1">
          <a:off x="11713752" y="6958528"/>
          <a:ext cx="3201985" cy="3495"/>
        </a:xfrm>
        <a:prstGeom prst="straightConnector1">
          <a:avLst/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452366</xdr:colOff>
      <xdr:row>39</xdr:row>
      <xdr:rowOff>90758</xdr:rowOff>
    </xdr:from>
    <xdr:to>
      <xdr:col>17</xdr:col>
      <xdr:colOff>12699</xdr:colOff>
      <xdr:row>40</xdr:row>
      <xdr:rowOff>163279</xdr:rowOff>
    </xdr:to>
    <xdr:cxnSp macro="">
      <xdr:nvCxnSpPr>
        <xdr:cNvPr id="93" name="Straight Arrow Connector 92"/>
        <xdr:cNvCxnSpPr>
          <a:stCxn id="61" idx="1"/>
          <a:endCxn id="53" idx="2"/>
        </xdr:cNvCxnSpPr>
      </xdr:nvCxnSpPr>
      <xdr:spPr>
        <a:xfrm flipH="1" flipV="1">
          <a:off x="11270457" y="7121940"/>
          <a:ext cx="2192697" cy="245703"/>
        </a:xfrm>
        <a:prstGeom prst="straightConnector1">
          <a:avLst/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452366</xdr:colOff>
      <xdr:row>39</xdr:row>
      <xdr:rowOff>90758</xdr:rowOff>
    </xdr:from>
    <xdr:to>
      <xdr:col>17</xdr:col>
      <xdr:colOff>14513</xdr:colOff>
      <xdr:row>52</xdr:row>
      <xdr:rowOff>165093</xdr:rowOff>
    </xdr:to>
    <xdr:cxnSp macro="">
      <xdr:nvCxnSpPr>
        <xdr:cNvPr id="96" name="Straight Arrow Connector 95"/>
        <xdr:cNvCxnSpPr>
          <a:stCxn id="60" idx="1"/>
          <a:endCxn id="53" idx="2"/>
        </xdr:cNvCxnSpPr>
      </xdr:nvCxnSpPr>
      <xdr:spPr>
        <a:xfrm flipH="1" flipV="1">
          <a:off x="11270457" y="7121940"/>
          <a:ext cx="2194511" cy="2394971"/>
        </a:xfrm>
        <a:prstGeom prst="straightConnector1">
          <a:avLst/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452366</xdr:colOff>
      <xdr:row>39</xdr:row>
      <xdr:rowOff>90758</xdr:rowOff>
    </xdr:from>
    <xdr:to>
      <xdr:col>16</xdr:col>
      <xdr:colOff>870857</xdr:colOff>
      <xdr:row>64</xdr:row>
      <xdr:rowOff>159648</xdr:rowOff>
    </xdr:to>
    <xdr:cxnSp macro="">
      <xdr:nvCxnSpPr>
        <xdr:cNvPr id="99" name="Straight Arrow Connector 98"/>
        <xdr:cNvCxnSpPr>
          <a:stCxn id="62" idx="1"/>
          <a:endCxn id="53" idx="2"/>
        </xdr:cNvCxnSpPr>
      </xdr:nvCxnSpPr>
      <xdr:spPr>
        <a:xfrm flipH="1" flipV="1">
          <a:off x="11270457" y="7121940"/>
          <a:ext cx="2173400" cy="4560072"/>
        </a:xfrm>
        <a:prstGeom prst="straightConnector1">
          <a:avLst/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452366</xdr:colOff>
      <xdr:row>39</xdr:row>
      <xdr:rowOff>90758</xdr:rowOff>
    </xdr:from>
    <xdr:to>
      <xdr:col>17</xdr:col>
      <xdr:colOff>659</xdr:colOff>
      <xdr:row>76</xdr:row>
      <xdr:rowOff>166904</xdr:rowOff>
    </xdr:to>
    <xdr:cxnSp macro="">
      <xdr:nvCxnSpPr>
        <xdr:cNvPr id="102" name="Straight Arrow Connector 101"/>
        <xdr:cNvCxnSpPr>
          <a:stCxn id="63" idx="1"/>
          <a:endCxn id="53" idx="2"/>
        </xdr:cNvCxnSpPr>
      </xdr:nvCxnSpPr>
      <xdr:spPr>
        <a:xfrm flipH="1" flipV="1">
          <a:off x="11270457" y="7121940"/>
          <a:ext cx="2180657" cy="6737873"/>
        </a:xfrm>
        <a:prstGeom prst="straightConnector1">
          <a:avLst/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absolute">
    <xdr:from>
      <xdr:col>16</xdr:col>
      <xdr:colOff>228599</xdr:colOff>
      <xdr:row>45</xdr:row>
      <xdr:rowOff>67584</xdr:rowOff>
    </xdr:from>
    <xdr:to>
      <xdr:col>17</xdr:col>
      <xdr:colOff>7687</xdr:colOff>
      <xdr:row>46</xdr:row>
      <xdr:rowOff>82164</xdr:rowOff>
    </xdr:to>
    <xdr:sp macro="" textlink="">
      <xdr:nvSpPr>
        <xdr:cNvPr id="111" name="Rectangle 110"/>
        <xdr:cNvSpPr/>
      </xdr:nvSpPr>
      <xdr:spPr>
        <a:xfrm>
          <a:off x="12846956" y="8256816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208642</xdr:colOff>
      <xdr:row>57</xdr:row>
      <xdr:rowOff>83913</xdr:rowOff>
    </xdr:from>
    <xdr:to>
      <xdr:col>16</xdr:col>
      <xdr:colOff>867659</xdr:colOff>
      <xdr:row>58</xdr:row>
      <xdr:rowOff>100760</xdr:rowOff>
    </xdr:to>
    <xdr:sp macro="" textlink="">
      <xdr:nvSpPr>
        <xdr:cNvPr id="112" name="Rectangle 111"/>
        <xdr:cNvSpPr/>
      </xdr:nvSpPr>
      <xdr:spPr>
        <a:xfrm>
          <a:off x="12826999" y="10414002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206827</xdr:colOff>
      <xdr:row>69</xdr:row>
      <xdr:rowOff>82098</xdr:rowOff>
    </xdr:from>
    <xdr:to>
      <xdr:col>16</xdr:col>
      <xdr:colOff>865844</xdr:colOff>
      <xdr:row>70</xdr:row>
      <xdr:rowOff>87606</xdr:rowOff>
    </xdr:to>
    <xdr:sp macro="" textlink="">
      <xdr:nvSpPr>
        <xdr:cNvPr id="113" name="Rectangle 112"/>
        <xdr:cNvSpPr/>
      </xdr:nvSpPr>
      <xdr:spPr>
        <a:xfrm>
          <a:off x="12825184" y="12607473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214084</xdr:colOff>
      <xdr:row>81</xdr:row>
      <xdr:rowOff>80284</xdr:rowOff>
    </xdr:from>
    <xdr:to>
      <xdr:col>16</xdr:col>
      <xdr:colOff>873101</xdr:colOff>
      <xdr:row>82</xdr:row>
      <xdr:rowOff>97131</xdr:rowOff>
    </xdr:to>
    <xdr:sp macro="" textlink="">
      <xdr:nvSpPr>
        <xdr:cNvPr id="114" name="Rectangle 113"/>
        <xdr:cNvSpPr/>
      </xdr:nvSpPr>
      <xdr:spPr>
        <a:xfrm>
          <a:off x="12832441" y="14791873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20</xdr:col>
      <xdr:colOff>874485</xdr:colOff>
      <xdr:row>85</xdr:row>
      <xdr:rowOff>60327</xdr:rowOff>
    </xdr:from>
    <xdr:to>
      <xdr:col>21</xdr:col>
      <xdr:colOff>653573</xdr:colOff>
      <xdr:row>86</xdr:row>
      <xdr:rowOff>74907</xdr:rowOff>
    </xdr:to>
    <xdr:sp macro="" textlink="">
      <xdr:nvSpPr>
        <xdr:cNvPr id="115" name="Rectangle 114"/>
        <xdr:cNvSpPr/>
      </xdr:nvSpPr>
      <xdr:spPr>
        <a:xfrm>
          <a:off x="17012556" y="15461345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20</xdr:col>
      <xdr:colOff>872671</xdr:colOff>
      <xdr:row>73</xdr:row>
      <xdr:rowOff>76656</xdr:rowOff>
    </xdr:from>
    <xdr:to>
      <xdr:col>21</xdr:col>
      <xdr:colOff>651759</xdr:colOff>
      <xdr:row>74</xdr:row>
      <xdr:rowOff>82164</xdr:rowOff>
    </xdr:to>
    <xdr:sp macro="" textlink="">
      <xdr:nvSpPr>
        <xdr:cNvPr id="116" name="Rectangle 115"/>
        <xdr:cNvSpPr/>
      </xdr:nvSpPr>
      <xdr:spPr>
        <a:xfrm>
          <a:off x="17010742" y="13327745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21</xdr:col>
      <xdr:colOff>9071</xdr:colOff>
      <xdr:row>61</xdr:row>
      <xdr:rowOff>65769</xdr:rowOff>
    </xdr:from>
    <xdr:to>
      <xdr:col>21</xdr:col>
      <xdr:colOff>668088</xdr:colOff>
      <xdr:row>62</xdr:row>
      <xdr:rowOff>80349</xdr:rowOff>
    </xdr:to>
    <xdr:sp macro="" textlink="">
      <xdr:nvSpPr>
        <xdr:cNvPr id="117" name="Rectangle 116"/>
        <xdr:cNvSpPr/>
      </xdr:nvSpPr>
      <xdr:spPr>
        <a:xfrm>
          <a:off x="17027071" y="11085287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21</xdr:col>
      <xdr:colOff>659</xdr:colOff>
      <xdr:row>49</xdr:row>
      <xdr:rowOff>82098</xdr:rowOff>
    </xdr:from>
    <xdr:to>
      <xdr:col>21</xdr:col>
      <xdr:colOff>657202</xdr:colOff>
      <xdr:row>50</xdr:row>
      <xdr:rowOff>98946</xdr:rowOff>
    </xdr:to>
    <xdr:sp macro="" textlink="">
      <xdr:nvSpPr>
        <xdr:cNvPr id="118" name="Rectangle 117"/>
        <xdr:cNvSpPr/>
      </xdr:nvSpPr>
      <xdr:spPr>
        <a:xfrm>
          <a:off x="17016185" y="8960759"/>
          <a:ext cx="659017" cy="1869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329337</xdr:colOff>
      <xdr:row>65</xdr:row>
      <xdr:rowOff>3068</xdr:rowOff>
    </xdr:from>
    <xdr:to>
      <xdr:col>14</xdr:col>
      <xdr:colOff>329509</xdr:colOff>
      <xdr:row>67</xdr:row>
      <xdr:rowOff>0</xdr:rowOff>
    </xdr:to>
    <xdr:cxnSp macro="">
      <xdr:nvCxnSpPr>
        <xdr:cNvPr id="119" name="Straight Arrow Connector 118"/>
        <xdr:cNvCxnSpPr>
          <a:stCxn id="45" idx="2"/>
          <a:endCxn id="51" idx="0"/>
        </xdr:cNvCxnSpPr>
      </xdr:nvCxnSpPr>
      <xdr:spPr>
        <a:xfrm>
          <a:off x="11187837" y="11668925"/>
          <a:ext cx="172" cy="377932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871852</xdr:colOff>
      <xdr:row>46</xdr:row>
      <xdr:rowOff>68071</xdr:rowOff>
    </xdr:from>
    <xdr:to>
      <xdr:col>16</xdr:col>
      <xdr:colOff>228599</xdr:colOff>
      <xdr:row>63</xdr:row>
      <xdr:rowOff>100186</xdr:rowOff>
    </xdr:to>
    <xdr:cxnSp macro="">
      <xdr:nvCxnSpPr>
        <xdr:cNvPr id="123" name="Straight Arrow Connector 122"/>
        <xdr:cNvCxnSpPr>
          <a:stCxn id="45" idx="3"/>
          <a:endCxn id="111" idx="1"/>
        </xdr:cNvCxnSpPr>
      </xdr:nvCxnSpPr>
      <xdr:spPr>
        <a:xfrm flipV="1">
          <a:off x="11730352" y="8350285"/>
          <a:ext cx="1116604" cy="3043830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871852</xdr:colOff>
      <xdr:row>58</xdr:row>
      <xdr:rowOff>84400</xdr:rowOff>
    </xdr:from>
    <xdr:to>
      <xdr:col>16</xdr:col>
      <xdr:colOff>208642</xdr:colOff>
      <xdr:row>63</xdr:row>
      <xdr:rowOff>100186</xdr:rowOff>
    </xdr:to>
    <xdr:cxnSp macro="">
      <xdr:nvCxnSpPr>
        <xdr:cNvPr id="126" name="Straight Arrow Connector 125"/>
        <xdr:cNvCxnSpPr>
          <a:stCxn id="45" idx="3"/>
          <a:endCxn id="112" idx="1"/>
        </xdr:cNvCxnSpPr>
      </xdr:nvCxnSpPr>
      <xdr:spPr>
        <a:xfrm flipV="1">
          <a:off x="11730352" y="10507471"/>
          <a:ext cx="1096647" cy="886644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871852</xdr:colOff>
      <xdr:row>63</xdr:row>
      <xdr:rowOff>100186</xdr:rowOff>
    </xdr:from>
    <xdr:to>
      <xdr:col>16</xdr:col>
      <xdr:colOff>206827</xdr:colOff>
      <xdr:row>70</xdr:row>
      <xdr:rowOff>73513</xdr:rowOff>
    </xdr:to>
    <xdr:cxnSp macro="">
      <xdr:nvCxnSpPr>
        <xdr:cNvPr id="130" name="Straight Arrow Connector 129"/>
        <xdr:cNvCxnSpPr>
          <a:stCxn id="45" idx="3"/>
          <a:endCxn id="113" idx="1"/>
        </xdr:cNvCxnSpPr>
      </xdr:nvCxnSpPr>
      <xdr:spPr>
        <a:xfrm>
          <a:off x="11730352" y="11394115"/>
          <a:ext cx="1094832" cy="1306827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871852</xdr:colOff>
      <xdr:row>63</xdr:row>
      <xdr:rowOff>100186</xdr:rowOff>
    </xdr:from>
    <xdr:to>
      <xdr:col>16</xdr:col>
      <xdr:colOff>214084</xdr:colOff>
      <xdr:row>82</xdr:row>
      <xdr:rowOff>80771</xdr:rowOff>
    </xdr:to>
    <xdr:cxnSp macro="">
      <xdr:nvCxnSpPr>
        <xdr:cNvPr id="133" name="Straight Arrow Connector 132"/>
        <xdr:cNvCxnSpPr>
          <a:stCxn id="45" idx="3"/>
          <a:endCxn id="114" idx="1"/>
        </xdr:cNvCxnSpPr>
      </xdr:nvCxnSpPr>
      <xdr:spPr>
        <a:xfrm>
          <a:off x="11730352" y="11394115"/>
          <a:ext cx="1102089" cy="3491227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552617</xdr:colOff>
      <xdr:row>68</xdr:row>
      <xdr:rowOff>162637</xdr:rowOff>
    </xdr:from>
    <xdr:to>
      <xdr:col>23</xdr:col>
      <xdr:colOff>553242</xdr:colOff>
      <xdr:row>70</xdr:row>
      <xdr:rowOff>91167</xdr:rowOff>
    </xdr:to>
    <xdr:cxnSp macro="">
      <xdr:nvCxnSpPr>
        <xdr:cNvPr id="136" name="Straight Arrow Connector 135"/>
        <xdr:cNvCxnSpPr>
          <a:stCxn id="52" idx="0"/>
          <a:endCxn id="48" idx="2"/>
        </xdr:cNvCxnSpPr>
      </xdr:nvCxnSpPr>
      <xdr:spPr>
        <a:xfrm flipH="1" flipV="1">
          <a:off x="19267799" y="12435455"/>
          <a:ext cx="625" cy="297985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657202</xdr:colOff>
      <xdr:row>50</xdr:row>
      <xdr:rowOff>3931</xdr:rowOff>
    </xdr:from>
    <xdr:to>
      <xdr:col>23</xdr:col>
      <xdr:colOff>11339</xdr:colOff>
      <xdr:row>67</xdr:row>
      <xdr:rowOff>96160</xdr:rowOff>
    </xdr:to>
    <xdr:cxnSp macro="">
      <xdr:nvCxnSpPr>
        <xdr:cNvPr id="140" name="Straight Arrow Connector 139"/>
        <xdr:cNvCxnSpPr>
          <a:stCxn id="118" idx="3"/>
          <a:endCxn id="48" idx="1"/>
        </xdr:cNvCxnSpPr>
      </xdr:nvCxnSpPr>
      <xdr:spPr>
        <a:xfrm>
          <a:off x="17617475" y="9009386"/>
          <a:ext cx="1109046" cy="3151774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668088</xdr:colOff>
      <xdr:row>61</xdr:row>
      <xdr:rowOff>159650</xdr:rowOff>
    </xdr:from>
    <xdr:to>
      <xdr:col>23</xdr:col>
      <xdr:colOff>11339</xdr:colOff>
      <xdr:row>67</xdr:row>
      <xdr:rowOff>96160</xdr:rowOff>
    </xdr:to>
    <xdr:cxnSp macro="">
      <xdr:nvCxnSpPr>
        <xdr:cNvPr id="143" name="Straight Arrow Connector 142"/>
        <xdr:cNvCxnSpPr>
          <a:stCxn id="117" idx="3"/>
          <a:endCxn id="48" idx="1"/>
        </xdr:cNvCxnSpPr>
      </xdr:nvCxnSpPr>
      <xdr:spPr>
        <a:xfrm>
          <a:off x="17628361" y="11139377"/>
          <a:ext cx="1098160" cy="1021783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651759</xdr:colOff>
      <xdr:row>67</xdr:row>
      <xdr:rowOff>96160</xdr:rowOff>
    </xdr:from>
    <xdr:to>
      <xdr:col>23</xdr:col>
      <xdr:colOff>11339</xdr:colOff>
      <xdr:row>73</xdr:row>
      <xdr:rowOff>166001</xdr:rowOff>
    </xdr:to>
    <xdr:cxnSp macro="">
      <xdr:nvCxnSpPr>
        <xdr:cNvPr id="146" name="Straight Arrow Connector 145"/>
        <xdr:cNvCxnSpPr>
          <a:stCxn id="116" idx="3"/>
          <a:endCxn id="48" idx="1"/>
        </xdr:cNvCxnSpPr>
      </xdr:nvCxnSpPr>
      <xdr:spPr>
        <a:xfrm flipV="1">
          <a:off x="17612032" y="12161160"/>
          <a:ext cx="1114489" cy="1178205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653573</xdr:colOff>
      <xdr:row>67</xdr:row>
      <xdr:rowOff>96160</xdr:rowOff>
    </xdr:from>
    <xdr:to>
      <xdr:col>23</xdr:col>
      <xdr:colOff>11339</xdr:colOff>
      <xdr:row>85</xdr:row>
      <xdr:rowOff>154208</xdr:rowOff>
    </xdr:to>
    <xdr:cxnSp macro="">
      <xdr:nvCxnSpPr>
        <xdr:cNvPr id="149" name="Straight Arrow Connector 148"/>
        <xdr:cNvCxnSpPr>
          <a:stCxn id="115" idx="3"/>
          <a:endCxn id="48" idx="1"/>
        </xdr:cNvCxnSpPr>
      </xdr:nvCxnSpPr>
      <xdr:spPr>
        <a:xfrm flipV="1">
          <a:off x="17613846" y="12161160"/>
          <a:ext cx="1112675" cy="3313866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545108</xdr:colOff>
      <xdr:row>18</xdr:row>
      <xdr:rowOff>114819</xdr:rowOff>
    </xdr:from>
    <xdr:to>
      <xdr:col>23</xdr:col>
      <xdr:colOff>545408</xdr:colOff>
      <xdr:row>20</xdr:row>
      <xdr:rowOff>21989</xdr:rowOff>
    </xdr:to>
    <xdr:cxnSp macro="">
      <xdr:nvCxnSpPr>
        <xdr:cNvPr id="154" name="Straight Arrow Connector 153"/>
        <xdr:cNvCxnSpPr>
          <a:stCxn id="47" idx="0"/>
          <a:endCxn id="50" idx="2"/>
        </xdr:cNvCxnSpPr>
      </xdr:nvCxnSpPr>
      <xdr:spPr>
        <a:xfrm flipV="1">
          <a:off x="19374238" y="3433384"/>
          <a:ext cx="300" cy="271605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143566</xdr:colOff>
      <xdr:row>22</xdr:row>
      <xdr:rowOff>6985</xdr:rowOff>
    </xdr:from>
    <xdr:to>
      <xdr:col>23</xdr:col>
      <xdr:colOff>545108</xdr:colOff>
      <xdr:row>22</xdr:row>
      <xdr:rowOff>121478</xdr:rowOff>
    </xdr:to>
    <xdr:cxnSp macro="">
      <xdr:nvCxnSpPr>
        <xdr:cNvPr id="160" name="Straight Arrow Connector 159"/>
        <xdr:cNvCxnSpPr>
          <a:endCxn id="47" idx="2"/>
        </xdr:cNvCxnSpPr>
      </xdr:nvCxnSpPr>
      <xdr:spPr>
        <a:xfrm flipV="1">
          <a:off x="18972696" y="4032333"/>
          <a:ext cx="401542" cy="114493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206828</xdr:colOff>
      <xdr:row>22</xdr:row>
      <xdr:rowOff>6985</xdr:rowOff>
    </xdr:from>
    <xdr:to>
      <xdr:col>23</xdr:col>
      <xdr:colOff>544240</xdr:colOff>
      <xdr:row>23</xdr:row>
      <xdr:rowOff>32657</xdr:rowOff>
    </xdr:to>
    <xdr:cxnSp macro="">
      <xdr:nvCxnSpPr>
        <xdr:cNvPr id="163" name="Straight Arrow Connector 162"/>
        <xdr:cNvCxnSpPr>
          <a:endCxn id="47" idx="2"/>
        </xdr:cNvCxnSpPr>
      </xdr:nvCxnSpPr>
      <xdr:spPr>
        <a:xfrm flipV="1">
          <a:off x="19006457" y="4038328"/>
          <a:ext cx="337412" cy="196215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286657</xdr:colOff>
      <xdr:row>22</xdr:row>
      <xdr:rowOff>6985</xdr:rowOff>
    </xdr:from>
    <xdr:to>
      <xdr:col>23</xdr:col>
      <xdr:colOff>544240</xdr:colOff>
      <xdr:row>23</xdr:row>
      <xdr:rowOff>108857</xdr:rowOff>
    </xdr:to>
    <xdr:cxnSp macro="">
      <xdr:nvCxnSpPr>
        <xdr:cNvPr id="167" name="Straight Arrow Connector 166"/>
        <xdr:cNvCxnSpPr>
          <a:endCxn id="47" idx="2"/>
        </xdr:cNvCxnSpPr>
      </xdr:nvCxnSpPr>
      <xdr:spPr>
        <a:xfrm flipV="1">
          <a:off x="19086286" y="4038328"/>
          <a:ext cx="257583" cy="272415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373742</xdr:colOff>
      <xdr:row>22</xdr:row>
      <xdr:rowOff>6985</xdr:rowOff>
    </xdr:from>
    <xdr:to>
      <xdr:col>23</xdr:col>
      <xdr:colOff>544240</xdr:colOff>
      <xdr:row>23</xdr:row>
      <xdr:rowOff>174171</xdr:rowOff>
    </xdr:to>
    <xdr:cxnSp macro="">
      <xdr:nvCxnSpPr>
        <xdr:cNvPr id="170" name="Straight Arrow Connector 169"/>
        <xdr:cNvCxnSpPr>
          <a:endCxn id="47" idx="2"/>
        </xdr:cNvCxnSpPr>
      </xdr:nvCxnSpPr>
      <xdr:spPr>
        <a:xfrm flipV="1">
          <a:off x="19173371" y="4038328"/>
          <a:ext cx="170498" cy="337729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468085</xdr:colOff>
      <xdr:row>22</xdr:row>
      <xdr:rowOff>6985</xdr:rowOff>
    </xdr:from>
    <xdr:to>
      <xdr:col>23</xdr:col>
      <xdr:colOff>544240</xdr:colOff>
      <xdr:row>24</xdr:row>
      <xdr:rowOff>43543</xdr:rowOff>
    </xdr:to>
    <xdr:cxnSp macro="">
      <xdr:nvCxnSpPr>
        <xdr:cNvPr id="174" name="Straight Arrow Connector 173"/>
        <xdr:cNvCxnSpPr>
          <a:endCxn id="47" idx="2"/>
        </xdr:cNvCxnSpPr>
      </xdr:nvCxnSpPr>
      <xdr:spPr>
        <a:xfrm flipV="1">
          <a:off x="19267714" y="4038328"/>
          <a:ext cx="76155" cy="384901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544240</xdr:colOff>
      <xdr:row>22</xdr:row>
      <xdr:rowOff>6985</xdr:rowOff>
    </xdr:from>
    <xdr:to>
      <xdr:col>23</xdr:col>
      <xdr:colOff>562428</xdr:colOff>
      <xdr:row>24</xdr:row>
      <xdr:rowOff>72571</xdr:rowOff>
    </xdr:to>
    <xdr:cxnSp macro="">
      <xdr:nvCxnSpPr>
        <xdr:cNvPr id="177" name="Straight Arrow Connector 176"/>
        <xdr:cNvCxnSpPr>
          <a:endCxn id="47" idx="2"/>
        </xdr:cNvCxnSpPr>
      </xdr:nvCxnSpPr>
      <xdr:spPr>
        <a:xfrm flipH="1" flipV="1">
          <a:off x="19343869" y="4038328"/>
          <a:ext cx="18188" cy="413929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130628</xdr:colOff>
      <xdr:row>22</xdr:row>
      <xdr:rowOff>6985</xdr:rowOff>
    </xdr:from>
    <xdr:to>
      <xdr:col>23</xdr:col>
      <xdr:colOff>544240</xdr:colOff>
      <xdr:row>22</xdr:row>
      <xdr:rowOff>65314</xdr:rowOff>
    </xdr:to>
    <xdr:cxnSp macro="">
      <xdr:nvCxnSpPr>
        <xdr:cNvPr id="180" name="Straight Arrow Connector 179"/>
        <xdr:cNvCxnSpPr>
          <a:endCxn id="47" idx="2"/>
        </xdr:cNvCxnSpPr>
      </xdr:nvCxnSpPr>
      <xdr:spPr>
        <a:xfrm flipV="1">
          <a:off x="18930257" y="4038328"/>
          <a:ext cx="413612" cy="58329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901700</xdr:colOff>
      <xdr:row>4</xdr:row>
      <xdr:rowOff>114301</xdr:rowOff>
    </xdr:from>
    <xdr:to>
      <xdr:col>24</xdr:col>
      <xdr:colOff>825500</xdr:colOff>
      <xdr:row>9</xdr:row>
      <xdr:rowOff>3929</xdr:rowOff>
    </xdr:to>
    <xdr:pic>
      <xdr:nvPicPr>
        <xdr:cNvPr id="2" name="Bild 1" descr="logo_ng4t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8350" y="882651"/>
          <a:ext cx="1708150" cy="810378"/>
        </a:xfrm>
        <a:prstGeom prst="rect">
          <a:avLst/>
        </a:prstGeom>
      </xdr:spPr>
    </xdr:pic>
    <xdr:clientData/>
  </xdr:twoCellAnchor>
  <xdr:twoCellAnchor editAs="absolute">
    <xdr:from>
      <xdr:col>7</xdr:col>
      <xdr:colOff>146583</xdr:colOff>
      <xdr:row>43</xdr:row>
      <xdr:rowOff>102133</xdr:rowOff>
    </xdr:from>
    <xdr:to>
      <xdr:col>10</xdr:col>
      <xdr:colOff>777901</xdr:colOff>
      <xdr:row>50</xdr:row>
      <xdr:rowOff>116561</xdr:rowOff>
    </xdr:to>
    <xdr:grpSp>
      <xdr:nvGrpSpPr>
        <xdr:cNvPr id="3" name="Group 2"/>
        <xdr:cNvGrpSpPr/>
      </xdr:nvGrpSpPr>
      <xdr:grpSpPr>
        <a:xfrm>
          <a:off x="5307401" y="7814497"/>
          <a:ext cx="3436864" cy="1226700"/>
          <a:chOff x="3003550" y="7766050"/>
          <a:chExt cx="3439138" cy="1214578"/>
        </a:xfrm>
      </xdr:grpSpPr>
      <xdr:grpSp>
        <xdr:nvGrpSpPr>
          <xdr:cNvPr id="4" name="Group 3"/>
          <xdr:cNvGrpSpPr/>
        </xdr:nvGrpSpPr>
        <xdr:grpSpPr>
          <a:xfrm>
            <a:off x="3003550" y="7766050"/>
            <a:ext cx="3439138" cy="571653"/>
            <a:chOff x="873125" y="3900250"/>
            <a:chExt cx="3439138" cy="571653"/>
          </a:xfrm>
        </xdr:grpSpPr>
        <xdr:grpSp>
          <xdr:nvGrpSpPr>
            <xdr:cNvPr id="18" name="Group 17"/>
            <xdr:cNvGrpSpPr/>
          </xdr:nvGrpSpPr>
          <xdr:grpSpPr>
            <a:xfrm>
              <a:off x="873125" y="4058424"/>
              <a:ext cx="1504264" cy="413479"/>
              <a:chOff x="873125" y="4058424"/>
              <a:chExt cx="1504264" cy="413479"/>
            </a:xfrm>
          </xdr:grpSpPr>
          <xdr:sp macro="" textlink="">
            <xdr:nvSpPr>
              <xdr:cNvPr id="26" name="Rectangle 25"/>
              <xdr:cNvSpPr/>
            </xdr:nvSpPr>
            <xdr:spPr>
              <a:xfrm>
                <a:off x="873125" y="4058424"/>
                <a:ext cx="1504264" cy="412097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IP_PDU</a:t>
                </a:r>
              </a:p>
            </xdr:txBody>
          </xdr:sp>
          <xdr:sp macro="" textlink="">
            <xdr:nvSpPr>
              <xdr:cNvPr id="27" name="Rectangle 26"/>
              <xdr:cNvSpPr/>
            </xdr:nvSpPr>
            <xdr:spPr>
              <a:xfrm>
                <a:off x="1411602" y="4249732"/>
                <a:ext cx="4834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UE_IP</a:t>
                </a:r>
              </a:p>
            </xdr:txBody>
          </xdr:sp>
          <xdr:sp macro="" textlink="">
            <xdr:nvSpPr>
              <xdr:cNvPr id="28" name="Rectangle 27"/>
              <xdr:cNvSpPr/>
            </xdr:nvSpPr>
            <xdr:spPr>
              <a:xfrm>
                <a:off x="1891743" y="4247324"/>
                <a:ext cx="4845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AS_IP</a:t>
                </a:r>
              </a:p>
            </xdr:txBody>
          </xdr:sp>
          <xdr:sp macro="" textlink="">
            <xdr:nvSpPr>
              <xdr:cNvPr id="29" name="Rectangle 28"/>
              <xdr:cNvSpPr/>
            </xdr:nvSpPr>
            <xdr:spPr>
              <a:xfrm>
                <a:off x="924857" y="4249152"/>
                <a:ext cx="484547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IP_Payld</a:t>
                </a:r>
              </a:p>
            </xdr:txBody>
          </xdr:sp>
        </xdr:grpSp>
        <xdr:sp macro="" textlink="">
          <xdr:nvSpPr>
            <xdr:cNvPr id="19" name="Rectangle 18"/>
            <xdr:cNvSpPr/>
          </xdr:nvSpPr>
          <xdr:spPr>
            <a:xfrm>
              <a:off x="873125" y="3900250"/>
              <a:ext cx="3439137" cy="156567"/>
            </a:xfrm>
            <a:prstGeom prst="rect">
              <a:avLst/>
            </a:prstGeom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000" b="1">
                  <a:solidFill>
                    <a:schemeClr val="tx1"/>
                  </a:solidFill>
                </a:rPr>
                <a:t>S1U </a:t>
              </a:r>
              <a:r>
                <a:rPr lang="en-US" sz="800" b="1">
                  <a:solidFill>
                    <a:schemeClr val="tx1"/>
                  </a:solidFill>
                </a:rPr>
                <a:t>UP Link (UL) eNB &gt;&gt; SGW</a:t>
              </a:r>
            </a:p>
          </xdr:txBody>
        </xdr:sp>
        <xdr:grpSp>
          <xdr:nvGrpSpPr>
            <xdr:cNvPr id="20" name="Group 19"/>
            <xdr:cNvGrpSpPr/>
          </xdr:nvGrpSpPr>
          <xdr:grpSpPr>
            <a:xfrm>
              <a:off x="2378491" y="4059238"/>
              <a:ext cx="1933772" cy="412443"/>
              <a:chOff x="2171557" y="3009079"/>
              <a:chExt cx="1933772" cy="412443"/>
            </a:xfrm>
          </xdr:grpSpPr>
          <xdr:sp macro="" textlink="">
            <xdr:nvSpPr>
              <xdr:cNvPr id="21" name="Rectangle 20"/>
              <xdr:cNvSpPr/>
            </xdr:nvSpPr>
            <xdr:spPr>
              <a:xfrm>
                <a:off x="2171557" y="3009079"/>
                <a:ext cx="1933772" cy="411429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GTP_U_HDR</a:t>
                </a:r>
              </a:p>
            </xdr:txBody>
          </xdr:sp>
          <xdr:sp macro="" textlink="">
            <xdr:nvSpPr>
              <xdr:cNvPr id="22" name="Rectangle 21"/>
              <xdr:cNvSpPr/>
            </xdr:nvSpPr>
            <xdr:spPr>
              <a:xfrm>
                <a:off x="3621886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DPm_IP</a:t>
                </a:r>
              </a:p>
            </xdr:txBody>
          </xdr:sp>
          <xdr:sp macro="" textlink="">
            <xdr:nvSpPr>
              <xdr:cNvPr id="23" name="Rectangle 22"/>
              <xdr:cNvSpPr/>
            </xdr:nvSpPr>
            <xdr:spPr>
              <a:xfrm>
                <a:off x="3138443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DPm_TEID</a:t>
                </a:r>
              </a:p>
            </xdr:txBody>
          </xdr:sp>
          <xdr:sp macro="" textlink="">
            <xdr:nvSpPr>
              <xdr:cNvPr id="24" name="Rectangle 23"/>
              <xdr:cNvSpPr/>
            </xdr:nvSpPr>
            <xdr:spPr>
              <a:xfrm>
                <a:off x="2171557" y="3198771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eNBq_TEID</a:t>
                </a:r>
              </a:p>
            </xdr:txBody>
          </xdr:sp>
          <xdr:sp macro="" textlink="">
            <xdr:nvSpPr>
              <xdr:cNvPr id="25" name="Rectangle 24"/>
              <xdr:cNvSpPr/>
            </xdr:nvSpPr>
            <xdr:spPr>
              <a:xfrm>
                <a:off x="2655000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eNBq_IP</a:t>
                </a:r>
              </a:p>
            </xdr:txBody>
          </xdr:sp>
        </xdr:grpSp>
      </xdr:grpSp>
      <xdr:grpSp>
        <xdr:nvGrpSpPr>
          <xdr:cNvPr id="5" name="Group 4"/>
          <xdr:cNvGrpSpPr/>
        </xdr:nvGrpSpPr>
        <xdr:grpSpPr>
          <a:xfrm>
            <a:off x="3003550" y="8407184"/>
            <a:ext cx="3438036" cy="573444"/>
            <a:chOff x="20624" y="4540817"/>
            <a:chExt cx="3438036" cy="573444"/>
          </a:xfrm>
        </xdr:grpSpPr>
        <xdr:sp macro="" textlink="">
          <xdr:nvSpPr>
            <xdr:cNvPr id="6" name="Rectangle 5"/>
            <xdr:cNvSpPr/>
          </xdr:nvSpPr>
          <xdr:spPr>
            <a:xfrm>
              <a:off x="20624" y="4540817"/>
              <a:ext cx="3438036" cy="160825"/>
            </a:xfrm>
            <a:prstGeom prst="rect">
              <a:avLst/>
            </a:prstGeom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000" b="1">
                  <a:solidFill>
                    <a:schemeClr val="tx1"/>
                  </a:solidFill>
                </a:rPr>
                <a:t>S1U </a:t>
              </a:r>
              <a:r>
                <a:rPr lang="en-US" sz="800" b="1">
                  <a:solidFill>
                    <a:schemeClr val="tx1"/>
                  </a:solidFill>
                </a:rPr>
                <a:t>Down Link (DL) eNB &lt;&lt; SGW</a:t>
              </a:r>
            </a:p>
          </xdr:txBody>
        </xdr:sp>
        <xdr:grpSp>
          <xdr:nvGrpSpPr>
            <xdr:cNvPr id="7" name="Group 6"/>
            <xdr:cNvGrpSpPr/>
          </xdr:nvGrpSpPr>
          <xdr:grpSpPr>
            <a:xfrm>
              <a:off x="1954393" y="4701819"/>
              <a:ext cx="1504267" cy="410492"/>
              <a:chOff x="2143564" y="5371572"/>
              <a:chExt cx="1504267" cy="410492"/>
            </a:xfrm>
          </xdr:grpSpPr>
          <xdr:sp macro="" textlink="">
            <xdr:nvSpPr>
              <xdr:cNvPr id="14" name="Rectangle 13"/>
              <xdr:cNvSpPr/>
            </xdr:nvSpPr>
            <xdr:spPr>
              <a:xfrm>
                <a:off x="2143567" y="5371572"/>
                <a:ext cx="1504264" cy="4104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IP_PDU</a:t>
                </a:r>
              </a:p>
            </xdr:txBody>
          </xdr:sp>
          <xdr:sp macro="" textlink="">
            <xdr:nvSpPr>
              <xdr:cNvPr id="15" name="Rectangle 14"/>
              <xdr:cNvSpPr/>
            </xdr:nvSpPr>
            <xdr:spPr>
              <a:xfrm>
                <a:off x="2143564" y="5560471"/>
                <a:ext cx="4834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UE_IP</a:t>
                </a:r>
              </a:p>
            </xdr:txBody>
          </xdr:sp>
          <xdr:sp macro="" textlink="">
            <xdr:nvSpPr>
              <xdr:cNvPr id="16" name="Rectangle 15"/>
              <xdr:cNvSpPr/>
            </xdr:nvSpPr>
            <xdr:spPr>
              <a:xfrm>
                <a:off x="2627007" y="5560471"/>
                <a:ext cx="4845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AS_IP</a:t>
                </a:r>
              </a:p>
            </xdr:txBody>
          </xdr:sp>
          <xdr:sp macro="" textlink="">
            <xdr:nvSpPr>
              <xdr:cNvPr id="17" name="Rectangle 16"/>
              <xdr:cNvSpPr/>
            </xdr:nvSpPr>
            <xdr:spPr>
              <a:xfrm>
                <a:off x="3110449" y="5559312"/>
                <a:ext cx="484547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IP_Payld</a:t>
                </a:r>
              </a:p>
            </xdr:txBody>
          </xdr:sp>
        </xdr:grpSp>
        <xdr:grpSp>
          <xdr:nvGrpSpPr>
            <xdr:cNvPr id="8" name="Group 7"/>
            <xdr:cNvGrpSpPr/>
          </xdr:nvGrpSpPr>
          <xdr:grpSpPr>
            <a:xfrm>
              <a:off x="20624" y="4701818"/>
              <a:ext cx="1933772" cy="412443"/>
              <a:chOff x="2171557" y="3009079"/>
              <a:chExt cx="1933772" cy="412443"/>
            </a:xfrm>
          </xdr:grpSpPr>
          <xdr:sp macro="" textlink="">
            <xdr:nvSpPr>
              <xdr:cNvPr id="9" name="Rectangle 8"/>
              <xdr:cNvSpPr/>
            </xdr:nvSpPr>
            <xdr:spPr>
              <a:xfrm>
                <a:off x="2171557" y="3009079"/>
                <a:ext cx="1933772" cy="411429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GTP_U_HDR</a:t>
                </a:r>
              </a:p>
            </xdr:txBody>
          </xdr:sp>
          <xdr:sp macro="" textlink="">
            <xdr:nvSpPr>
              <xdr:cNvPr id="10" name="Rectangle 9"/>
              <xdr:cNvSpPr/>
            </xdr:nvSpPr>
            <xdr:spPr>
              <a:xfrm>
                <a:off x="3621886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DPm_TEID</a:t>
                </a:r>
              </a:p>
            </xdr:txBody>
          </xdr:sp>
          <xdr:sp macro="" textlink="">
            <xdr:nvSpPr>
              <xdr:cNvPr id="11" name="Rectangle 10"/>
              <xdr:cNvSpPr/>
            </xdr:nvSpPr>
            <xdr:spPr>
              <a:xfrm>
                <a:off x="3138443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DPm_IP</a:t>
                </a:r>
              </a:p>
            </xdr:txBody>
          </xdr:sp>
          <xdr:sp macro="" textlink="">
            <xdr:nvSpPr>
              <xdr:cNvPr id="12" name="Rectangle 11"/>
              <xdr:cNvSpPr/>
            </xdr:nvSpPr>
            <xdr:spPr>
              <a:xfrm>
                <a:off x="2171557" y="3198771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eNBq_IP</a:t>
                </a:r>
              </a:p>
            </xdr:txBody>
          </xdr:sp>
          <xdr:sp macro="" textlink="">
            <xdr:nvSpPr>
              <xdr:cNvPr id="13" name="Rectangle 12"/>
              <xdr:cNvSpPr/>
            </xdr:nvSpPr>
            <xdr:spPr>
              <a:xfrm>
                <a:off x="2655000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eNBq_TEID</a:t>
                </a:r>
              </a:p>
            </xdr:txBody>
          </xdr:sp>
        </xdr:grpSp>
      </xdr:grpSp>
    </xdr:grpSp>
    <xdr:clientData/>
  </xdr:twoCellAnchor>
  <xdr:twoCellAnchor editAs="absolute">
    <xdr:from>
      <xdr:col>17</xdr:col>
      <xdr:colOff>66649</xdr:colOff>
      <xdr:row>43</xdr:row>
      <xdr:rowOff>133564</xdr:rowOff>
    </xdr:from>
    <xdr:to>
      <xdr:col>18</xdr:col>
      <xdr:colOff>693903</xdr:colOff>
      <xdr:row>50</xdr:row>
      <xdr:rowOff>146042</xdr:rowOff>
    </xdr:to>
    <xdr:grpSp>
      <xdr:nvGrpSpPr>
        <xdr:cNvPr id="30" name="Group 29"/>
        <xdr:cNvGrpSpPr/>
      </xdr:nvGrpSpPr>
      <xdr:grpSpPr>
        <a:xfrm>
          <a:off x="12859013" y="7845928"/>
          <a:ext cx="1504708" cy="1224750"/>
          <a:chOff x="14516100" y="7200900"/>
          <a:chExt cx="1505368" cy="1212628"/>
        </a:xfrm>
      </xdr:grpSpPr>
      <xdr:grpSp>
        <xdr:nvGrpSpPr>
          <xdr:cNvPr id="31" name="Group 30"/>
          <xdr:cNvGrpSpPr/>
        </xdr:nvGrpSpPr>
        <xdr:grpSpPr>
          <a:xfrm>
            <a:off x="14517204" y="7200900"/>
            <a:ext cx="1504264" cy="570961"/>
            <a:chOff x="5377922" y="3900250"/>
            <a:chExt cx="1504264" cy="570961"/>
          </a:xfrm>
        </xdr:grpSpPr>
        <xdr:sp macro="" textlink="">
          <xdr:nvSpPr>
            <xdr:cNvPr id="39" name="Rectangle 38"/>
            <xdr:cNvSpPr/>
          </xdr:nvSpPr>
          <xdr:spPr>
            <a:xfrm>
              <a:off x="5379781" y="3900250"/>
              <a:ext cx="1501304" cy="160825"/>
            </a:xfrm>
            <a:prstGeom prst="rect">
              <a:avLst/>
            </a:prstGeom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000" b="1">
                  <a:solidFill>
                    <a:schemeClr val="tx1"/>
                  </a:solidFill>
                </a:rPr>
                <a:t>SGi </a:t>
              </a:r>
              <a:r>
                <a:rPr lang="en-US" sz="800" b="1">
                  <a:solidFill>
                    <a:schemeClr val="tx1"/>
                  </a:solidFill>
                </a:rPr>
                <a:t>UP Link (UL) UE &gt;&gt; AS</a:t>
              </a:r>
            </a:p>
          </xdr:txBody>
        </xdr:sp>
        <xdr:grpSp>
          <xdr:nvGrpSpPr>
            <xdr:cNvPr id="40" name="Group 39"/>
            <xdr:cNvGrpSpPr/>
          </xdr:nvGrpSpPr>
          <xdr:grpSpPr>
            <a:xfrm>
              <a:off x="5377922" y="4057732"/>
              <a:ext cx="1504264" cy="413479"/>
              <a:chOff x="4073525" y="2788424"/>
              <a:chExt cx="1504264" cy="413479"/>
            </a:xfrm>
          </xdr:grpSpPr>
          <xdr:sp macro="" textlink="">
            <xdr:nvSpPr>
              <xdr:cNvPr id="41" name="Rectangle 40"/>
              <xdr:cNvSpPr/>
            </xdr:nvSpPr>
            <xdr:spPr>
              <a:xfrm>
                <a:off x="4073525" y="2788424"/>
                <a:ext cx="1504264" cy="412097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IP_PDU</a:t>
                </a:r>
              </a:p>
            </xdr:txBody>
          </xdr:sp>
          <xdr:sp macro="" textlink="">
            <xdr:nvSpPr>
              <xdr:cNvPr id="42" name="Rectangle 41"/>
              <xdr:cNvSpPr/>
            </xdr:nvSpPr>
            <xdr:spPr>
              <a:xfrm>
                <a:off x="4612002" y="2979732"/>
                <a:ext cx="4834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UE_IP</a:t>
                </a:r>
              </a:p>
            </xdr:txBody>
          </xdr:sp>
          <xdr:sp macro="" textlink="">
            <xdr:nvSpPr>
              <xdr:cNvPr id="43" name="Rectangle 42"/>
              <xdr:cNvSpPr/>
            </xdr:nvSpPr>
            <xdr:spPr>
              <a:xfrm>
                <a:off x="5092143" y="2977324"/>
                <a:ext cx="4845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AS_IP</a:t>
                </a:r>
              </a:p>
            </xdr:txBody>
          </xdr:sp>
          <xdr:sp macro="" textlink="">
            <xdr:nvSpPr>
              <xdr:cNvPr id="44" name="Rectangle 43"/>
              <xdr:cNvSpPr/>
            </xdr:nvSpPr>
            <xdr:spPr>
              <a:xfrm>
                <a:off x="4125257" y="2979152"/>
                <a:ext cx="484547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IP_Payld</a:t>
                </a:r>
              </a:p>
            </xdr:txBody>
          </xdr:sp>
        </xdr:grpSp>
      </xdr:grpSp>
      <xdr:grpSp>
        <xdr:nvGrpSpPr>
          <xdr:cNvPr id="32" name="Group 31"/>
          <xdr:cNvGrpSpPr/>
        </xdr:nvGrpSpPr>
        <xdr:grpSpPr>
          <a:xfrm>
            <a:off x="14516100" y="7841467"/>
            <a:ext cx="1504267" cy="572061"/>
            <a:chOff x="5376818" y="4540817"/>
            <a:chExt cx="1504267" cy="572061"/>
          </a:xfrm>
        </xdr:grpSpPr>
        <xdr:sp macro="" textlink="">
          <xdr:nvSpPr>
            <xdr:cNvPr id="33" name="Rectangle 32"/>
            <xdr:cNvSpPr/>
          </xdr:nvSpPr>
          <xdr:spPr>
            <a:xfrm>
              <a:off x="5376818" y="4540817"/>
              <a:ext cx="1504267" cy="160825"/>
            </a:xfrm>
            <a:prstGeom prst="rect">
              <a:avLst/>
            </a:prstGeom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000" b="1">
                  <a:solidFill>
                    <a:schemeClr val="tx1"/>
                  </a:solidFill>
                </a:rPr>
                <a:t>SGi </a:t>
              </a:r>
              <a:r>
                <a:rPr lang="en-US" sz="800" b="1">
                  <a:solidFill>
                    <a:schemeClr val="tx1"/>
                  </a:solidFill>
                </a:rPr>
                <a:t>Down Link (DL) UE &lt;&lt; AS</a:t>
              </a:r>
            </a:p>
          </xdr:txBody>
        </xdr:sp>
        <xdr:grpSp>
          <xdr:nvGrpSpPr>
            <xdr:cNvPr id="34" name="Group 33"/>
            <xdr:cNvGrpSpPr/>
          </xdr:nvGrpSpPr>
          <xdr:grpSpPr>
            <a:xfrm>
              <a:off x="5376818" y="4702386"/>
              <a:ext cx="1504267" cy="410492"/>
              <a:chOff x="4045144" y="3210437"/>
              <a:chExt cx="1504267" cy="410492"/>
            </a:xfrm>
          </xdr:grpSpPr>
          <xdr:sp macro="" textlink="">
            <xdr:nvSpPr>
              <xdr:cNvPr id="35" name="Rectangle 34"/>
              <xdr:cNvSpPr/>
            </xdr:nvSpPr>
            <xdr:spPr>
              <a:xfrm>
                <a:off x="4045147" y="3210437"/>
                <a:ext cx="1504264" cy="4104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IP_PDU</a:t>
                </a:r>
              </a:p>
            </xdr:txBody>
          </xdr:sp>
          <xdr:sp macro="" textlink="">
            <xdr:nvSpPr>
              <xdr:cNvPr id="36" name="Rectangle 35"/>
              <xdr:cNvSpPr/>
            </xdr:nvSpPr>
            <xdr:spPr>
              <a:xfrm>
                <a:off x="4045144" y="3399336"/>
                <a:ext cx="4834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UE_IP</a:t>
                </a:r>
              </a:p>
            </xdr:txBody>
          </xdr:sp>
          <xdr:sp macro="" textlink="">
            <xdr:nvSpPr>
              <xdr:cNvPr id="37" name="Rectangle 36"/>
              <xdr:cNvSpPr/>
            </xdr:nvSpPr>
            <xdr:spPr>
              <a:xfrm>
                <a:off x="4528587" y="3399336"/>
                <a:ext cx="4845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AS_IP</a:t>
                </a:r>
              </a:p>
            </xdr:txBody>
          </xdr:sp>
          <xdr:sp macro="" textlink="">
            <xdr:nvSpPr>
              <xdr:cNvPr id="38" name="Rectangle 37"/>
              <xdr:cNvSpPr/>
            </xdr:nvSpPr>
            <xdr:spPr>
              <a:xfrm>
                <a:off x="5012029" y="3398177"/>
                <a:ext cx="484547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IP_Payld</a:t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901700</xdr:colOff>
      <xdr:row>4</xdr:row>
      <xdr:rowOff>114301</xdr:rowOff>
    </xdr:from>
    <xdr:to>
      <xdr:col>16</xdr:col>
      <xdr:colOff>825500</xdr:colOff>
      <xdr:row>9</xdr:row>
      <xdr:rowOff>40215</xdr:rowOff>
    </xdr:to>
    <xdr:pic>
      <xdr:nvPicPr>
        <xdr:cNvPr id="2" name="Bild 1" descr="logo_ng4t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9050" y="876301"/>
          <a:ext cx="1708150" cy="810378"/>
        </a:xfrm>
        <a:prstGeom prst="rect">
          <a:avLst/>
        </a:prstGeom>
      </xdr:spPr>
    </xdr:pic>
    <xdr:clientData/>
  </xdr:twoCellAnchor>
  <xdr:twoCellAnchor>
    <xdr:from>
      <xdr:col>4</xdr:col>
      <xdr:colOff>463550</xdr:colOff>
      <xdr:row>43</xdr:row>
      <xdr:rowOff>38100</xdr:rowOff>
    </xdr:from>
    <xdr:to>
      <xdr:col>9</xdr:col>
      <xdr:colOff>149838</xdr:colOff>
      <xdr:row>50</xdr:row>
      <xdr:rowOff>52528</xdr:rowOff>
    </xdr:to>
    <xdr:grpSp>
      <xdr:nvGrpSpPr>
        <xdr:cNvPr id="29" name="Group 28"/>
        <xdr:cNvGrpSpPr/>
      </xdr:nvGrpSpPr>
      <xdr:grpSpPr>
        <a:xfrm>
          <a:off x="3003550" y="7839529"/>
          <a:ext cx="3432788" cy="1220928"/>
          <a:chOff x="3003550" y="7766050"/>
          <a:chExt cx="3439138" cy="1214578"/>
        </a:xfrm>
      </xdr:grpSpPr>
      <xdr:grpSp>
        <xdr:nvGrpSpPr>
          <xdr:cNvPr id="3" name="Group 2"/>
          <xdr:cNvGrpSpPr/>
        </xdr:nvGrpSpPr>
        <xdr:grpSpPr>
          <a:xfrm>
            <a:off x="3003550" y="7766050"/>
            <a:ext cx="3439138" cy="571653"/>
            <a:chOff x="873125" y="3900250"/>
            <a:chExt cx="3439138" cy="571653"/>
          </a:xfrm>
        </xdr:grpSpPr>
        <xdr:grpSp>
          <xdr:nvGrpSpPr>
            <xdr:cNvPr id="17" name="Group 16"/>
            <xdr:cNvGrpSpPr/>
          </xdr:nvGrpSpPr>
          <xdr:grpSpPr>
            <a:xfrm>
              <a:off x="873125" y="4058424"/>
              <a:ext cx="1504264" cy="413479"/>
              <a:chOff x="873125" y="4058424"/>
              <a:chExt cx="1504264" cy="413479"/>
            </a:xfrm>
          </xdr:grpSpPr>
          <xdr:sp macro="" textlink="">
            <xdr:nvSpPr>
              <xdr:cNvPr id="25" name="Rectangle 24"/>
              <xdr:cNvSpPr/>
            </xdr:nvSpPr>
            <xdr:spPr>
              <a:xfrm>
                <a:off x="873125" y="4058424"/>
                <a:ext cx="1504264" cy="412097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IP_PDU</a:t>
                </a:r>
              </a:p>
            </xdr:txBody>
          </xdr:sp>
          <xdr:sp macro="" textlink="">
            <xdr:nvSpPr>
              <xdr:cNvPr id="26" name="Rectangle 25"/>
              <xdr:cNvSpPr/>
            </xdr:nvSpPr>
            <xdr:spPr>
              <a:xfrm>
                <a:off x="1411602" y="4249732"/>
                <a:ext cx="4834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UE_IP</a:t>
                </a:r>
              </a:p>
            </xdr:txBody>
          </xdr:sp>
          <xdr:sp macro="" textlink="">
            <xdr:nvSpPr>
              <xdr:cNvPr id="27" name="Rectangle 26"/>
              <xdr:cNvSpPr/>
            </xdr:nvSpPr>
            <xdr:spPr>
              <a:xfrm>
                <a:off x="1891743" y="4247324"/>
                <a:ext cx="4845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AS_IP</a:t>
                </a:r>
              </a:p>
            </xdr:txBody>
          </xdr:sp>
          <xdr:sp macro="" textlink="">
            <xdr:nvSpPr>
              <xdr:cNvPr id="28" name="Rectangle 27"/>
              <xdr:cNvSpPr/>
            </xdr:nvSpPr>
            <xdr:spPr>
              <a:xfrm>
                <a:off x="924857" y="4249152"/>
                <a:ext cx="484547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IP_Payld</a:t>
                </a:r>
              </a:p>
            </xdr:txBody>
          </xdr:sp>
        </xdr:grpSp>
        <xdr:sp macro="" textlink="">
          <xdr:nvSpPr>
            <xdr:cNvPr id="18" name="Rectangle 17"/>
            <xdr:cNvSpPr/>
          </xdr:nvSpPr>
          <xdr:spPr>
            <a:xfrm>
              <a:off x="873125" y="3900250"/>
              <a:ext cx="3439137" cy="156567"/>
            </a:xfrm>
            <a:prstGeom prst="rect">
              <a:avLst/>
            </a:prstGeom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000" b="1">
                  <a:solidFill>
                    <a:schemeClr val="tx1"/>
                  </a:solidFill>
                </a:rPr>
                <a:t>S1U </a:t>
              </a:r>
              <a:r>
                <a:rPr lang="en-US" sz="800" b="1">
                  <a:solidFill>
                    <a:schemeClr val="tx1"/>
                  </a:solidFill>
                </a:rPr>
                <a:t>UP Link (UL) eNB &gt;&gt; SGW</a:t>
              </a:r>
            </a:p>
          </xdr:txBody>
        </xdr:sp>
        <xdr:grpSp>
          <xdr:nvGrpSpPr>
            <xdr:cNvPr id="19" name="Group 18"/>
            <xdr:cNvGrpSpPr/>
          </xdr:nvGrpSpPr>
          <xdr:grpSpPr>
            <a:xfrm>
              <a:off x="2378491" y="4059238"/>
              <a:ext cx="1933772" cy="412443"/>
              <a:chOff x="2171557" y="3009079"/>
              <a:chExt cx="1933772" cy="412443"/>
            </a:xfrm>
          </xdr:grpSpPr>
          <xdr:sp macro="" textlink="">
            <xdr:nvSpPr>
              <xdr:cNvPr id="20" name="Rectangle 19"/>
              <xdr:cNvSpPr/>
            </xdr:nvSpPr>
            <xdr:spPr>
              <a:xfrm>
                <a:off x="2171557" y="3009079"/>
                <a:ext cx="1933772" cy="411429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GTP_U_HDR</a:t>
                </a:r>
              </a:p>
            </xdr:txBody>
          </xdr:sp>
          <xdr:sp macro="" textlink="">
            <xdr:nvSpPr>
              <xdr:cNvPr id="21" name="Rectangle 20"/>
              <xdr:cNvSpPr/>
            </xdr:nvSpPr>
            <xdr:spPr>
              <a:xfrm>
                <a:off x="3621886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DPm_IP</a:t>
                </a:r>
              </a:p>
            </xdr:txBody>
          </xdr:sp>
          <xdr:sp macro="" textlink="">
            <xdr:nvSpPr>
              <xdr:cNvPr id="22" name="Rectangle 21"/>
              <xdr:cNvSpPr/>
            </xdr:nvSpPr>
            <xdr:spPr>
              <a:xfrm>
                <a:off x="3138443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DPm_TEID</a:t>
                </a:r>
              </a:p>
            </xdr:txBody>
          </xdr:sp>
          <xdr:sp macro="" textlink="">
            <xdr:nvSpPr>
              <xdr:cNvPr id="23" name="Rectangle 22"/>
              <xdr:cNvSpPr/>
            </xdr:nvSpPr>
            <xdr:spPr>
              <a:xfrm>
                <a:off x="2171557" y="3198771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eNBq_TEID</a:t>
                </a:r>
              </a:p>
            </xdr:txBody>
          </xdr:sp>
          <xdr:sp macro="" textlink="">
            <xdr:nvSpPr>
              <xdr:cNvPr id="24" name="Rectangle 23"/>
              <xdr:cNvSpPr/>
            </xdr:nvSpPr>
            <xdr:spPr>
              <a:xfrm>
                <a:off x="2655000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eNBq_IP</a:t>
                </a:r>
              </a:p>
            </xdr:txBody>
          </xdr:sp>
        </xdr:grpSp>
      </xdr:grpSp>
      <xdr:grpSp>
        <xdr:nvGrpSpPr>
          <xdr:cNvPr id="4" name="Group 3"/>
          <xdr:cNvGrpSpPr/>
        </xdr:nvGrpSpPr>
        <xdr:grpSpPr>
          <a:xfrm>
            <a:off x="3003550" y="8407184"/>
            <a:ext cx="3438036" cy="573444"/>
            <a:chOff x="20624" y="4540817"/>
            <a:chExt cx="3438036" cy="573444"/>
          </a:xfrm>
        </xdr:grpSpPr>
        <xdr:sp macro="" textlink="">
          <xdr:nvSpPr>
            <xdr:cNvPr id="5" name="Rectangle 4"/>
            <xdr:cNvSpPr/>
          </xdr:nvSpPr>
          <xdr:spPr>
            <a:xfrm>
              <a:off x="20624" y="4540817"/>
              <a:ext cx="3438036" cy="160825"/>
            </a:xfrm>
            <a:prstGeom prst="rect">
              <a:avLst/>
            </a:prstGeom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000" b="1">
                  <a:solidFill>
                    <a:schemeClr val="tx1"/>
                  </a:solidFill>
                </a:rPr>
                <a:t>S1U </a:t>
              </a:r>
              <a:r>
                <a:rPr lang="en-US" sz="800" b="1">
                  <a:solidFill>
                    <a:schemeClr val="tx1"/>
                  </a:solidFill>
                </a:rPr>
                <a:t>Down Link (DL) eNB &lt;&lt; SGW</a:t>
              </a:r>
            </a:p>
          </xdr:txBody>
        </xdr:sp>
        <xdr:grpSp>
          <xdr:nvGrpSpPr>
            <xdr:cNvPr id="6" name="Group 5"/>
            <xdr:cNvGrpSpPr/>
          </xdr:nvGrpSpPr>
          <xdr:grpSpPr>
            <a:xfrm>
              <a:off x="1954393" y="4701819"/>
              <a:ext cx="1504267" cy="410492"/>
              <a:chOff x="2143564" y="5371572"/>
              <a:chExt cx="1504267" cy="410492"/>
            </a:xfrm>
          </xdr:grpSpPr>
          <xdr:sp macro="" textlink="">
            <xdr:nvSpPr>
              <xdr:cNvPr id="13" name="Rectangle 12"/>
              <xdr:cNvSpPr/>
            </xdr:nvSpPr>
            <xdr:spPr>
              <a:xfrm>
                <a:off x="2143567" y="5371572"/>
                <a:ext cx="1504264" cy="4104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IP_PDU</a:t>
                </a:r>
              </a:p>
            </xdr:txBody>
          </xdr:sp>
          <xdr:sp macro="" textlink="">
            <xdr:nvSpPr>
              <xdr:cNvPr id="14" name="Rectangle 13"/>
              <xdr:cNvSpPr/>
            </xdr:nvSpPr>
            <xdr:spPr>
              <a:xfrm>
                <a:off x="2143564" y="5560471"/>
                <a:ext cx="4834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UE_IP</a:t>
                </a:r>
              </a:p>
            </xdr:txBody>
          </xdr:sp>
          <xdr:sp macro="" textlink="">
            <xdr:nvSpPr>
              <xdr:cNvPr id="15" name="Rectangle 14"/>
              <xdr:cNvSpPr/>
            </xdr:nvSpPr>
            <xdr:spPr>
              <a:xfrm>
                <a:off x="2627007" y="5560471"/>
                <a:ext cx="4845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AS_IP</a:t>
                </a:r>
              </a:p>
            </xdr:txBody>
          </xdr:sp>
          <xdr:sp macro="" textlink="">
            <xdr:nvSpPr>
              <xdr:cNvPr id="16" name="Rectangle 15"/>
              <xdr:cNvSpPr/>
            </xdr:nvSpPr>
            <xdr:spPr>
              <a:xfrm>
                <a:off x="3110449" y="5559312"/>
                <a:ext cx="484547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IP_Payld</a:t>
                </a:r>
              </a:p>
            </xdr:txBody>
          </xdr:sp>
        </xdr:grpSp>
        <xdr:grpSp>
          <xdr:nvGrpSpPr>
            <xdr:cNvPr id="7" name="Group 6"/>
            <xdr:cNvGrpSpPr/>
          </xdr:nvGrpSpPr>
          <xdr:grpSpPr>
            <a:xfrm>
              <a:off x="20624" y="4701818"/>
              <a:ext cx="1933772" cy="412443"/>
              <a:chOff x="2171557" y="3009079"/>
              <a:chExt cx="1933772" cy="412443"/>
            </a:xfrm>
          </xdr:grpSpPr>
          <xdr:sp macro="" textlink="">
            <xdr:nvSpPr>
              <xdr:cNvPr id="8" name="Rectangle 7"/>
              <xdr:cNvSpPr/>
            </xdr:nvSpPr>
            <xdr:spPr>
              <a:xfrm>
                <a:off x="2171557" y="3009079"/>
                <a:ext cx="1933772" cy="411429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GTP_U_HDR</a:t>
                </a:r>
              </a:p>
            </xdr:txBody>
          </xdr:sp>
          <xdr:sp macro="" textlink="">
            <xdr:nvSpPr>
              <xdr:cNvPr id="9" name="Rectangle 8"/>
              <xdr:cNvSpPr/>
            </xdr:nvSpPr>
            <xdr:spPr>
              <a:xfrm>
                <a:off x="3621886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DPm_TEID</a:t>
                </a:r>
              </a:p>
            </xdr:txBody>
          </xdr:sp>
          <xdr:sp macro="" textlink="">
            <xdr:nvSpPr>
              <xdr:cNvPr id="10" name="Rectangle 9"/>
              <xdr:cNvSpPr/>
            </xdr:nvSpPr>
            <xdr:spPr>
              <a:xfrm>
                <a:off x="3138443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DPm_IP</a:t>
                </a:r>
              </a:p>
            </xdr:txBody>
          </xdr:sp>
          <xdr:sp macro="" textlink="">
            <xdr:nvSpPr>
              <xdr:cNvPr id="11" name="Rectangle 10"/>
              <xdr:cNvSpPr/>
            </xdr:nvSpPr>
            <xdr:spPr>
              <a:xfrm>
                <a:off x="2171557" y="3198771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eNBq_IP</a:t>
                </a:r>
              </a:p>
            </xdr:txBody>
          </xdr:sp>
          <xdr:sp macro="" textlink="">
            <xdr:nvSpPr>
              <xdr:cNvPr id="12" name="Rectangle 11"/>
              <xdr:cNvSpPr/>
            </xdr:nvSpPr>
            <xdr:spPr>
              <a:xfrm>
                <a:off x="2655000" y="3197757"/>
                <a:ext cx="483443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2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eNBq_TEID</a:t>
                </a:r>
              </a:p>
            </xdr:txBody>
          </xdr:sp>
        </xdr:grpSp>
      </xdr:grpSp>
    </xdr:grpSp>
    <xdr:clientData/>
  </xdr:twoCellAnchor>
  <xdr:twoCellAnchor>
    <xdr:from>
      <xdr:col>12</xdr:col>
      <xdr:colOff>6350</xdr:colOff>
      <xdr:row>43</xdr:row>
      <xdr:rowOff>44450</xdr:rowOff>
    </xdr:from>
    <xdr:to>
      <xdr:col>14</xdr:col>
      <xdr:colOff>406818</xdr:colOff>
      <xdr:row>50</xdr:row>
      <xdr:rowOff>56928</xdr:rowOff>
    </xdr:to>
    <xdr:grpSp>
      <xdr:nvGrpSpPr>
        <xdr:cNvPr id="44" name="Group 43"/>
        <xdr:cNvGrpSpPr/>
      </xdr:nvGrpSpPr>
      <xdr:grpSpPr>
        <a:xfrm>
          <a:off x="8932636" y="7845879"/>
          <a:ext cx="1507182" cy="1218978"/>
          <a:chOff x="14516100" y="7200900"/>
          <a:chExt cx="1505368" cy="1212628"/>
        </a:xfrm>
      </xdr:grpSpPr>
      <xdr:grpSp>
        <xdr:nvGrpSpPr>
          <xdr:cNvPr id="30" name="Group 29"/>
          <xdr:cNvGrpSpPr/>
        </xdr:nvGrpSpPr>
        <xdr:grpSpPr>
          <a:xfrm>
            <a:off x="14517204" y="7200900"/>
            <a:ext cx="1504264" cy="570961"/>
            <a:chOff x="5377922" y="3900250"/>
            <a:chExt cx="1504264" cy="570961"/>
          </a:xfrm>
        </xdr:grpSpPr>
        <xdr:sp macro="" textlink="">
          <xdr:nvSpPr>
            <xdr:cNvPr id="38" name="Rectangle 37"/>
            <xdr:cNvSpPr/>
          </xdr:nvSpPr>
          <xdr:spPr>
            <a:xfrm>
              <a:off x="5379781" y="3900250"/>
              <a:ext cx="1501304" cy="160825"/>
            </a:xfrm>
            <a:prstGeom prst="rect">
              <a:avLst/>
            </a:prstGeom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000" b="1">
                  <a:solidFill>
                    <a:schemeClr val="tx1"/>
                  </a:solidFill>
                </a:rPr>
                <a:t>SGi </a:t>
              </a:r>
              <a:r>
                <a:rPr lang="en-US" sz="800" b="1">
                  <a:solidFill>
                    <a:schemeClr val="tx1"/>
                  </a:solidFill>
                </a:rPr>
                <a:t>UP Link (UL) UE &gt;&gt; AS</a:t>
              </a:r>
            </a:p>
          </xdr:txBody>
        </xdr:sp>
        <xdr:grpSp>
          <xdr:nvGrpSpPr>
            <xdr:cNvPr id="39" name="Group 38"/>
            <xdr:cNvGrpSpPr/>
          </xdr:nvGrpSpPr>
          <xdr:grpSpPr>
            <a:xfrm>
              <a:off x="5377922" y="4057732"/>
              <a:ext cx="1504264" cy="413479"/>
              <a:chOff x="4073525" y="2788424"/>
              <a:chExt cx="1504264" cy="413479"/>
            </a:xfrm>
          </xdr:grpSpPr>
          <xdr:sp macro="" textlink="">
            <xdr:nvSpPr>
              <xdr:cNvPr id="40" name="Rectangle 39"/>
              <xdr:cNvSpPr/>
            </xdr:nvSpPr>
            <xdr:spPr>
              <a:xfrm>
                <a:off x="4073525" y="2788424"/>
                <a:ext cx="1504264" cy="412097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IP_PDU</a:t>
                </a:r>
              </a:p>
            </xdr:txBody>
          </xdr:sp>
          <xdr:sp macro="" textlink="">
            <xdr:nvSpPr>
              <xdr:cNvPr id="41" name="Rectangle 40"/>
              <xdr:cNvSpPr/>
            </xdr:nvSpPr>
            <xdr:spPr>
              <a:xfrm>
                <a:off x="4612002" y="2979732"/>
                <a:ext cx="4834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UE_IP</a:t>
                </a:r>
              </a:p>
            </xdr:txBody>
          </xdr:sp>
          <xdr:sp macro="" textlink="">
            <xdr:nvSpPr>
              <xdr:cNvPr id="42" name="Rectangle 41"/>
              <xdr:cNvSpPr/>
            </xdr:nvSpPr>
            <xdr:spPr>
              <a:xfrm>
                <a:off x="5092143" y="2977324"/>
                <a:ext cx="4845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AS_IP</a:t>
                </a:r>
              </a:p>
            </xdr:txBody>
          </xdr:sp>
          <xdr:sp macro="" textlink="">
            <xdr:nvSpPr>
              <xdr:cNvPr id="43" name="Rectangle 42"/>
              <xdr:cNvSpPr/>
            </xdr:nvSpPr>
            <xdr:spPr>
              <a:xfrm>
                <a:off x="4125257" y="2979152"/>
                <a:ext cx="484547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IP_Payld</a:t>
                </a:r>
              </a:p>
            </xdr:txBody>
          </xdr:sp>
        </xdr:grpSp>
      </xdr:grpSp>
      <xdr:grpSp>
        <xdr:nvGrpSpPr>
          <xdr:cNvPr id="31" name="Group 30"/>
          <xdr:cNvGrpSpPr/>
        </xdr:nvGrpSpPr>
        <xdr:grpSpPr>
          <a:xfrm>
            <a:off x="14516100" y="7841467"/>
            <a:ext cx="1504267" cy="572061"/>
            <a:chOff x="5376818" y="4540817"/>
            <a:chExt cx="1504267" cy="572061"/>
          </a:xfrm>
        </xdr:grpSpPr>
        <xdr:sp macro="" textlink="">
          <xdr:nvSpPr>
            <xdr:cNvPr id="32" name="Rectangle 31"/>
            <xdr:cNvSpPr/>
          </xdr:nvSpPr>
          <xdr:spPr>
            <a:xfrm>
              <a:off x="5376818" y="4540817"/>
              <a:ext cx="1504267" cy="160825"/>
            </a:xfrm>
            <a:prstGeom prst="rect">
              <a:avLst/>
            </a:prstGeom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000" b="1">
                  <a:solidFill>
                    <a:schemeClr val="tx1"/>
                  </a:solidFill>
                </a:rPr>
                <a:t>SGi </a:t>
              </a:r>
              <a:r>
                <a:rPr lang="en-US" sz="800" b="1">
                  <a:solidFill>
                    <a:schemeClr val="tx1"/>
                  </a:solidFill>
                </a:rPr>
                <a:t>Down Link (DL) UE &lt;&lt; AS</a:t>
              </a:r>
            </a:p>
          </xdr:txBody>
        </xdr:sp>
        <xdr:grpSp>
          <xdr:nvGrpSpPr>
            <xdr:cNvPr id="33" name="Group 32"/>
            <xdr:cNvGrpSpPr/>
          </xdr:nvGrpSpPr>
          <xdr:grpSpPr>
            <a:xfrm>
              <a:off x="5376818" y="4702386"/>
              <a:ext cx="1504267" cy="410492"/>
              <a:chOff x="4045144" y="3210437"/>
              <a:chExt cx="1504267" cy="410492"/>
            </a:xfrm>
          </xdr:grpSpPr>
          <xdr:sp macro="" textlink="">
            <xdr:nvSpPr>
              <xdr:cNvPr id="34" name="Rectangle 33"/>
              <xdr:cNvSpPr/>
            </xdr:nvSpPr>
            <xdr:spPr>
              <a:xfrm>
                <a:off x="4045147" y="3210437"/>
                <a:ext cx="1504264" cy="4104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800" b="1">
                    <a:solidFill>
                      <a:schemeClr val="tx1"/>
                    </a:solidFill>
                  </a:rPr>
                  <a:t>IP_PDU</a:t>
                </a:r>
              </a:p>
            </xdr:txBody>
          </xdr:sp>
          <xdr:sp macro="" textlink="">
            <xdr:nvSpPr>
              <xdr:cNvPr id="35" name="Rectangle 34"/>
              <xdr:cNvSpPr/>
            </xdr:nvSpPr>
            <xdr:spPr>
              <a:xfrm>
                <a:off x="4045144" y="3399336"/>
                <a:ext cx="4834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DST: UE_IP</a:t>
                </a:r>
              </a:p>
            </xdr:txBody>
          </xdr:sp>
          <xdr:sp macro="" textlink="">
            <xdr:nvSpPr>
              <xdr:cNvPr id="36" name="Rectangle 35"/>
              <xdr:cNvSpPr/>
            </xdr:nvSpPr>
            <xdr:spPr>
              <a:xfrm>
                <a:off x="4528587" y="3399336"/>
                <a:ext cx="484545" cy="221592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 fontScale="85000" lnSpcReduction="10000"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SRC: AS_IP</a:t>
                </a:r>
              </a:p>
            </xdr:txBody>
          </xdr:sp>
          <xdr:sp macro="" textlink="">
            <xdr:nvSpPr>
              <xdr:cNvPr id="37" name="Rectangle 36"/>
              <xdr:cNvSpPr/>
            </xdr:nvSpPr>
            <xdr:spPr>
              <a:xfrm>
                <a:off x="5012029" y="3398177"/>
                <a:ext cx="484547" cy="222751"/>
              </a:xfrm>
              <a:prstGeom prst="rect">
                <a:avLst/>
              </a:prstGeom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>
                <a:norm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600" b="1">
                    <a:solidFill>
                      <a:schemeClr val="tx1"/>
                    </a:solidFill>
                  </a:rPr>
                  <a:t>IP_Payld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U99"/>
  <sheetViews>
    <sheetView tabSelected="1" zoomScale="40" zoomScaleNormal="40" workbookViewId="0">
      <selection activeCell="AD51" sqref="AD51"/>
    </sheetView>
  </sheetViews>
  <sheetFormatPr defaultColWidth="11.15234375" defaultRowHeight="13.5" x14ac:dyDescent="0.3"/>
  <cols>
    <col min="1" max="1" width="8.69140625" customWidth="1"/>
    <col min="2" max="2" width="2.69140625" customWidth="1"/>
    <col min="3" max="3" width="8.69140625" customWidth="1"/>
    <col min="4" max="8" width="10.69140625" customWidth="1"/>
    <col min="9" max="9" width="12.69140625" customWidth="1"/>
    <col min="10" max="11" width="10.69140625" customWidth="1"/>
    <col min="12" max="12" width="2.69140625" customWidth="1"/>
    <col min="13" max="26" width="10.69140625" customWidth="1"/>
    <col min="27" max="27" width="2.69140625" customWidth="1"/>
    <col min="28" max="36" width="10.69140625" customWidth="1"/>
    <col min="37" max="37" width="2.69140625" customWidth="1"/>
    <col min="38" max="40" width="10.69140625" customWidth="1"/>
    <col min="41" max="41" width="8.69140625" customWidth="1"/>
    <col min="42" max="42" width="2.69140625" customWidth="1"/>
  </cols>
  <sheetData>
    <row r="2" spans="3:37" ht="24.5" x14ac:dyDescent="0.45">
      <c r="C2" s="103" t="s">
        <v>160</v>
      </c>
    </row>
    <row r="4" spans="3:37" ht="14" thickBot="1" x14ac:dyDescent="0.35"/>
    <row r="5" spans="3:37" ht="14.5" thickTop="1" thickBot="1" x14ac:dyDescent="0.35"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6"/>
      <c r="AK5" s="6"/>
    </row>
    <row r="6" spans="3:37" ht="17.5" x14ac:dyDescent="0.35">
      <c r="C6" s="107"/>
      <c r="D6" s="13" t="s">
        <v>65</v>
      </c>
      <c r="E6" s="9"/>
      <c r="F6" s="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3" t="s">
        <v>33</v>
      </c>
      <c r="S6" s="9"/>
      <c r="T6" s="9"/>
      <c r="U6" s="1"/>
      <c r="V6" s="6"/>
      <c r="W6" s="6"/>
      <c r="X6" s="6"/>
      <c r="Y6" s="6"/>
      <c r="Z6" s="6"/>
      <c r="AA6" s="6"/>
      <c r="AB6" s="6"/>
      <c r="AC6" s="108" t="s">
        <v>73</v>
      </c>
      <c r="AD6" s="6"/>
      <c r="AE6" s="6"/>
      <c r="AF6" s="6"/>
      <c r="AG6" s="6"/>
      <c r="AH6" s="6"/>
      <c r="AI6" s="6"/>
      <c r="AJ6" s="109"/>
      <c r="AK6" s="6"/>
    </row>
    <row r="7" spans="3:37" x14ac:dyDescent="0.3">
      <c r="C7" s="107"/>
      <c r="D7" s="38" t="s">
        <v>43</v>
      </c>
      <c r="E7" s="39">
        <v>960</v>
      </c>
      <c r="F7" s="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8" t="s">
        <v>93</v>
      </c>
      <c r="S7" s="40">
        <v>1</v>
      </c>
      <c r="T7" s="95" t="s">
        <v>156</v>
      </c>
      <c r="U7" s="19" t="s">
        <v>157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09"/>
      <c r="AK7" s="6"/>
    </row>
    <row r="8" spans="3:37" x14ac:dyDescent="0.3">
      <c r="C8" s="107"/>
      <c r="D8" s="2"/>
      <c r="E8" s="11"/>
      <c r="F8" s="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"/>
      <c r="S8" s="6"/>
      <c r="T8" s="18" t="s">
        <v>49</v>
      </c>
      <c r="U8" s="20" t="s">
        <v>158</v>
      </c>
      <c r="V8" s="6"/>
      <c r="W8" s="6"/>
      <c r="X8" s="6"/>
      <c r="Y8" s="6"/>
      <c r="Z8" s="6"/>
      <c r="AA8" s="6"/>
      <c r="AB8" s="6"/>
      <c r="AC8" s="6"/>
      <c r="AD8" s="40" t="s">
        <v>67</v>
      </c>
      <c r="AE8" s="72" t="s">
        <v>79</v>
      </c>
      <c r="AF8" s="6"/>
      <c r="AG8" s="6"/>
      <c r="AH8" s="6"/>
      <c r="AI8" s="6"/>
      <c r="AJ8" s="109"/>
      <c r="AK8" s="6"/>
    </row>
    <row r="9" spans="3:37" ht="14" thickBot="1" x14ac:dyDescent="0.35">
      <c r="C9" s="107"/>
      <c r="D9" s="2"/>
      <c r="E9" s="16" t="s">
        <v>38</v>
      </c>
      <c r="F9" s="19" t="s">
        <v>44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1" t="s">
        <v>38</v>
      </c>
      <c r="S9" s="22" t="s">
        <v>44</v>
      </c>
      <c r="T9" s="6"/>
      <c r="U9" s="3"/>
      <c r="V9" s="6"/>
      <c r="W9" s="6"/>
      <c r="X9" s="6"/>
      <c r="Y9" s="6"/>
      <c r="Z9" s="6"/>
      <c r="AA9" s="6"/>
      <c r="AB9" s="6"/>
      <c r="AC9" s="6"/>
      <c r="AD9" s="40" t="s">
        <v>34</v>
      </c>
      <c r="AE9" s="72" t="s">
        <v>44</v>
      </c>
      <c r="AF9" s="6"/>
      <c r="AG9" s="6"/>
      <c r="AH9" s="6"/>
      <c r="AI9" s="6"/>
      <c r="AJ9" s="109"/>
      <c r="AK9" s="6"/>
    </row>
    <row r="10" spans="3:37" ht="14.5" thickTop="1" thickBot="1" x14ac:dyDescent="0.35">
      <c r="C10" s="107"/>
      <c r="D10" s="2"/>
      <c r="E10" s="17" t="s">
        <v>40</v>
      </c>
      <c r="F10" s="3" t="s">
        <v>39</v>
      </c>
      <c r="G10" s="6"/>
      <c r="H10" s="6"/>
      <c r="I10" s="6"/>
      <c r="J10" s="6"/>
      <c r="K10" s="6"/>
      <c r="L10" s="6"/>
      <c r="M10" s="6"/>
      <c r="N10" s="6"/>
      <c r="O10" s="6"/>
      <c r="P10" s="42" t="s">
        <v>34</v>
      </c>
      <c r="Q10" s="15"/>
      <c r="R10" s="2" t="s">
        <v>49</v>
      </c>
      <c r="S10" s="23" t="s">
        <v>72</v>
      </c>
      <c r="T10" s="6"/>
      <c r="U10" s="3"/>
      <c r="V10" s="6"/>
      <c r="W10" s="6"/>
      <c r="X10" s="6"/>
      <c r="Y10" s="6"/>
      <c r="Z10" s="6"/>
      <c r="AA10" s="6"/>
      <c r="AB10" s="6"/>
      <c r="AC10" s="6"/>
      <c r="AD10" s="40" t="s">
        <v>36</v>
      </c>
      <c r="AE10" s="72" t="s">
        <v>46</v>
      </c>
      <c r="AF10" s="6"/>
      <c r="AG10" s="6"/>
      <c r="AH10" s="6"/>
      <c r="AI10" s="6"/>
      <c r="AJ10" s="109"/>
      <c r="AK10" s="6"/>
    </row>
    <row r="11" spans="3:37" ht="14" thickTop="1" x14ac:dyDescent="0.3">
      <c r="C11" s="107"/>
      <c r="D11" s="2"/>
      <c r="E11" s="18" t="s">
        <v>41</v>
      </c>
      <c r="F11" s="20" t="s">
        <v>42</v>
      </c>
      <c r="G11" s="6"/>
      <c r="H11" s="6"/>
      <c r="I11" s="6"/>
      <c r="J11" s="6"/>
      <c r="K11" s="6"/>
      <c r="L11" s="6"/>
      <c r="M11" s="6"/>
      <c r="N11" s="6"/>
      <c r="O11" s="6"/>
      <c r="P11" s="12"/>
      <c r="Q11" s="12"/>
      <c r="R11" s="24"/>
      <c r="S11" s="25"/>
      <c r="T11" s="6"/>
      <c r="U11" s="3"/>
      <c r="V11" s="6"/>
      <c r="W11" s="6"/>
      <c r="X11" s="6"/>
      <c r="Y11" s="6"/>
      <c r="Z11" s="6"/>
      <c r="AA11" s="6"/>
      <c r="AB11" s="6"/>
      <c r="AC11" s="6"/>
      <c r="AD11" s="40" t="s">
        <v>35</v>
      </c>
      <c r="AE11" s="72" t="s">
        <v>62</v>
      </c>
      <c r="AF11" s="6"/>
      <c r="AG11" s="6"/>
      <c r="AH11" s="6"/>
      <c r="AI11" s="6"/>
      <c r="AJ11" s="109"/>
      <c r="AK11" s="6"/>
    </row>
    <row r="12" spans="3:37" x14ac:dyDescent="0.3">
      <c r="C12" s="107"/>
      <c r="D12" s="2"/>
      <c r="E12" s="6"/>
      <c r="F12" s="3"/>
      <c r="G12" s="6"/>
      <c r="H12" s="6"/>
      <c r="I12" s="6"/>
      <c r="J12" s="6"/>
      <c r="K12" s="6"/>
      <c r="L12" s="6"/>
      <c r="M12" s="6"/>
      <c r="N12" s="6"/>
      <c r="O12" s="6"/>
      <c r="P12" s="12"/>
      <c r="Q12" s="12"/>
      <c r="R12" s="2"/>
      <c r="S12" s="6"/>
      <c r="T12" s="6"/>
      <c r="U12" s="3"/>
      <c r="V12" s="6"/>
      <c r="W12" s="6"/>
      <c r="X12" s="6"/>
      <c r="Y12" s="6"/>
      <c r="Z12" s="6"/>
      <c r="AA12" s="6"/>
      <c r="AB12" s="6"/>
      <c r="AC12" s="6"/>
      <c r="AD12" s="40" t="s">
        <v>80</v>
      </c>
      <c r="AE12" s="72" t="s">
        <v>81</v>
      </c>
      <c r="AF12" s="6"/>
      <c r="AG12" s="6"/>
      <c r="AH12" s="6"/>
      <c r="AI12" s="6"/>
      <c r="AJ12" s="109"/>
      <c r="AK12" s="6"/>
    </row>
    <row r="13" spans="3:37" x14ac:dyDescent="0.3">
      <c r="C13" s="107"/>
      <c r="D13" s="2"/>
      <c r="E13" s="6"/>
      <c r="F13" s="3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2"/>
      <c r="S13" s="16" t="s">
        <v>38</v>
      </c>
      <c r="T13" s="26" t="s">
        <v>62</v>
      </c>
      <c r="U13" s="3"/>
      <c r="V13" s="6"/>
      <c r="W13" s="6"/>
      <c r="X13" s="6"/>
      <c r="Y13" s="6"/>
      <c r="Z13" s="6"/>
      <c r="AA13" s="6"/>
      <c r="AB13" s="6"/>
      <c r="AC13" s="6"/>
      <c r="AD13" s="40" t="s">
        <v>37</v>
      </c>
      <c r="AE13" s="72" t="s">
        <v>54</v>
      </c>
      <c r="AF13" s="6"/>
      <c r="AG13" s="6"/>
      <c r="AH13" s="6"/>
      <c r="AI13" s="6"/>
      <c r="AJ13" s="109"/>
      <c r="AK13" s="6"/>
    </row>
    <row r="14" spans="3:37" ht="14" thickBot="1" x14ac:dyDescent="0.35">
      <c r="C14" s="107"/>
      <c r="D14" s="2"/>
      <c r="E14" s="11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"/>
      <c r="S14" s="27" t="s">
        <v>49</v>
      </c>
      <c r="T14" s="28" t="s">
        <v>61</v>
      </c>
      <c r="U14" s="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09"/>
      <c r="AK14" s="6"/>
    </row>
    <row r="15" spans="3:37" x14ac:dyDescent="0.3">
      <c r="C15" s="107"/>
      <c r="D15" s="2"/>
      <c r="E15" s="6"/>
      <c r="F15" s="3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109"/>
      <c r="AK15" s="6"/>
    </row>
    <row r="16" spans="3:37" x14ac:dyDescent="0.3">
      <c r="C16" s="107"/>
      <c r="D16" s="2"/>
      <c r="E16" s="6"/>
      <c r="F16" s="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" t="s">
        <v>35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109"/>
      <c r="AK16" s="6"/>
    </row>
    <row r="17" spans="3:45" ht="14" thickBot="1" x14ac:dyDescent="0.35">
      <c r="C17" s="107"/>
      <c r="D17" s="2"/>
      <c r="E17" s="6"/>
      <c r="F17" s="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8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109"/>
      <c r="AK17" s="6"/>
    </row>
    <row r="18" spans="3:45" x14ac:dyDescent="0.3">
      <c r="C18" s="107"/>
      <c r="D18" s="96" t="s">
        <v>157</v>
      </c>
      <c r="E18" s="26" t="s">
        <v>156</v>
      </c>
      <c r="F18" s="3"/>
      <c r="G18" s="6"/>
      <c r="H18" s="6"/>
      <c r="I18" s="6"/>
      <c r="J18" s="6"/>
      <c r="K18" s="6"/>
      <c r="L18" s="6"/>
      <c r="M18" s="34"/>
      <c r="N18" s="9"/>
      <c r="O18" s="9"/>
      <c r="P18" s="9"/>
      <c r="Q18" s="9"/>
      <c r="R18" s="9"/>
      <c r="S18" s="29" t="s">
        <v>38</v>
      </c>
      <c r="T18" s="30" t="s">
        <v>144</v>
      </c>
      <c r="U18" s="9"/>
      <c r="V18" s="9"/>
      <c r="W18" s="9"/>
      <c r="X18" s="9"/>
      <c r="Y18" s="97" t="s">
        <v>156</v>
      </c>
      <c r="Z18" s="1" t="s">
        <v>157</v>
      </c>
      <c r="AA18" s="6"/>
      <c r="AB18" s="6"/>
      <c r="AC18" s="6"/>
      <c r="AD18" s="12"/>
      <c r="AE18" s="6"/>
      <c r="AF18" s="6"/>
      <c r="AG18" s="6"/>
      <c r="AH18" s="6"/>
      <c r="AI18" s="6"/>
      <c r="AJ18" s="109"/>
      <c r="AK18" s="6"/>
      <c r="AL18" s="6"/>
      <c r="AM18" s="6"/>
      <c r="AN18" s="6"/>
      <c r="AO18" s="6"/>
      <c r="AP18" s="6"/>
      <c r="AQ18" s="6"/>
      <c r="AR18" s="6"/>
      <c r="AS18" s="6"/>
    </row>
    <row r="19" spans="3:45" ht="15" x14ac:dyDescent="0.3">
      <c r="C19" s="107"/>
      <c r="D19" s="24" t="s">
        <v>158</v>
      </c>
      <c r="E19" s="25" t="s">
        <v>159</v>
      </c>
      <c r="F19" s="3"/>
      <c r="G19" s="6"/>
      <c r="H19" s="6"/>
      <c r="I19" s="6"/>
      <c r="J19" s="6"/>
      <c r="K19" s="6"/>
      <c r="L19" s="6"/>
      <c r="M19" s="14" t="s">
        <v>143</v>
      </c>
      <c r="N19" s="6"/>
      <c r="O19" s="6"/>
      <c r="P19" s="6"/>
      <c r="Q19" s="6"/>
      <c r="R19" s="6"/>
      <c r="S19" s="18" t="s">
        <v>49</v>
      </c>
      <c r="T19" s="31" t="s">
        <v>145</v>
      </c>
      <c r="U19" s="6"/>
      <c r="V19" s="6"/>
      <c r="W19" s="6"/>
      <c r="X19" s="6"/>
      <c r="Y19" s="18" t="s">
        <v>49</v>
      </c>
      <c r="Z19" s="20" t="s">
        <v>158</v>
      </c>
      <c r="AA19" s="6"/>
      <c r="AB19" s="6"/>
      <c r="AC19" s="6"/>
      <c r="AD19" s="12"/>
      <c r="AE19" s="6"/>
      <c r="AF19" s="6"/>
      <c r="AG19" s="6"/>
      <c r="AH19" s="6"/>
      <c r="AI19" s="6"/>
      <c r="AJ19" s="109"/>
      <c r="AK19" s="6"/>
      <c r="AL19" s="6"/>
      <c r="AM19" s="6"/>
      <c r="AN19" s="6"/>
      <c r="AO19" s="6"/>
      <c r="AP19" s="6"/>
      <c r="AQ19" s="6"/>
      <c r="AR19" s="6"/>
      <c r="AS19" s="6"/>
    </row>
    <row r="20" spans="3:45" x14ac:dyDescent="0.3">
      <c r="C20" s="107"/>
      <c r="D20" s="2"/>
      <c r="E20" s="6"/>
      <c r="F20" s="3"/>
      <c r="G20" s="6"/>
      <c r="H20" s="6"/>
      <c r="I20" s="6"/>
      <c r="J20" s="6"/>
      <c r="K20" s="6"/>
      <c r="L20" s="6"/>
      <c r="M20" s="2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3"/>
      <c r="AA20" s="6"/>
      <c r="AB20" s="6"/>
      <c r="AC20" s="6"/>
      <c r="AD20" s="6"/>
      <c r="AE20" s="6"/>
      <c r="AF20" s="6"/>
      <c r="AG20" s="6"/>
      <c r="AH20" s="6"/>
      <c r="AI20" s="6"/>
      <c r="AJ20" s="109"/>
      <c r="AK20" s="6"/>
      <c r="AL20" s="6"/>
      <c r="AM20" s="6"/>
      <c r="AN20" s="6"/>
      <c r="AO20" s="6"/>
      <c r="AP20" s="6"/>
      <c r="AQ20" s="6"/>
      <c r="AR20" s="6"/>
      <c r="AS20" s="6"/>
    </row>
    <row r="21" spans="3:45" x14ac:dyDescent="0.3">
      <c r="C21" s="107"/>
      <c r="D21" s="2"/>
      <c r="E21" s="6"/>
      <c r="F21" s="3"/>
      <c r="G21" s="6"/>
      <c r="H21" s="6"/>
      <c r="I21" s="6"/>
      <c r="J21" s="6"/>
      <c r="K21" s="6"/>
      <c r="L21" s="6"/>
      <c r="M21" s="2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3"/>
      <c r="AA21" s="6"/>
      <c r="AB21" s="6"/>
      <c r="AC21" s="6"/>
      <c r="AD21" s="6"/>
      <c r="AE21" s="6"/>
      <c r="AF21" s="6"/>
      <c r="AG21" s="6"/>
      <c r="AH21" s="6"/>
      <c r="AI21" s="6"/>
      <c r="AJ21" s="109"/>
      <c r="AK21" s="6"/>
      <c r="AL21" s="6"/>
      <c r="AM21" s="6"/>
      <c r="AN21" s="6"/>
      <c r="AO21" s="6"/>
      <c r="AP21" s="6"/>
      <c r="AQ21" s="6"/>
      <c r="AR21" s="6"/>
      <c r="AS21" s="6"/>
    </row>
    <row r="22" spans="3:45" x14ac:dyDescent="0.3">
      <c r="C22" s="107"/>
      <c r="D22" s="2"/>
      <c r="E22" s="6"/>
      <c r="F22" s="3"/>
      <c r="G22" s="6"/>
      <c r="H22" s="6"/>
      <c r="I22" s="6"/>
      <c r="J22" s="6"/>
      <c r="K22" s="6"/>
      <c r="L22" s="6"/>
      <c r="M22" s="2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3"/>
      <c r="AA22" s="6"/>
      <c r="AB22" s="6"/>
      <c r="AC22" s="6"/>
      <c r="AD22" s="6"/>
      <c r="AE22" s="6"/>
      <c r="AF22" s="6"/>
      <c r="AG22" s="6"/>
      <c r="AH22" s="6"/>
      <c r="AI22" s="6"/>
      <c r="AJ22" s="109"/>
      <c r="AK22" s="6"/>
      <c r="AL22" s="6"/>
      <c r="AM22" s="6"/>
      <c r="AN22" s="6"/>
      <c r="AO22" s="6"/>
      <c r="AP22" s="6"/>
      <c r="AQ22" s="6"/>
      <c r="AR22" s="6"/>
      <c r="AS22" s="6"/>
    </row>
    <row r="23" spans="3:45" x14ac:dyDescent="0.3">
      <c r="C23" s="107"/>
      <c r="D23" s="2"/>
      <c r="E23" s="6"/>
      <c r="F23" s="3"/>
      <c r="G23" s="6"/>
      <c r="H23" s="6"/>
      <c r="I23" s="6"/>
      <c r="J23" s="6"/>
      <c r="K23" s="6"/>
      <c r="L23" s="6"/>
      <c r="M23" s="2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3"/>
      <c r="AA23" s="6"/>
      <c r="AB23" s="6"/>
      <c r="AC23" s="6"/>
      <c r="AD23" s="6"/>
      <c r="AE23" s="6"/>
      <c r="AF23" s="6"/>
      <c r="AG23" s="6"/>
      <c r="AH23" s="6"/>
      <c r="AI23" s="6"/>
      <c r="AJ23" s="109"/>
      <c r="AK23" s="6"/>
      <c r="AL23" s="6"/>
      <c r="AM23" s="6"/>
      <c r="AN23" s="6"/>
      <c r="AO23" s="6"/>
      <c r="AP23" s="6"/>
      <c r="AQ23" s="6"/>
      <c r="AR23" s="6"/>
      <c r="AS23" s="6"/>
    </row>
    <row r="24" spans="3:45" ht="14" thickBot="1" x14ac:dyDescent="0.35">
      <c r="C24" s="107"/>
      <c r="D24" s="2"/>
      <c r="E24" s="6"/>
      <c r="F24" s="3"/>
      <c r="G24" s="6"/>
      <c r="H24" s="6"/>
      <c r="I24" s="6"/>
      <c r="J24" s="6"/>
      <c r="K24" s="6"/>
      <c r="L24" s="6"/>
      <c r="M24" s="2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3"/>
      <c r="AA24" s="6"/>
      <c r="AB24" s="6"/>
      <c r="AC24" s="6"/>
      <c r="AD24" s="6"/>
      <c r="AE24" s="6"/>
      <c r="AF24" s="6"/>
      <c r="AG24" s="6"/>
      <c r="AH24" s="6"/>
      <c r="AI24" s="6"/>
      <c r="AJ24" s="109"/>
      <c r="AK24" s="6"/>
      <c r="AL24" s="6"/>
      <c r="AM24" s="6"/>
      <c r="AN24" s="6"/>
      <c r="AO24" s="6"/>
      <c r="AP24" s="6"/>
      <c r="AQ24" s="6"/>
      <c r="AR24" s="6"/>
      <c r="AS24" s="6"/>
    </row>
    <row r="25" spans="3:45" ht="15" x14ac:dyDescent="0.3">
      <c r="C25" s="107"/>
      <c r="D25" s="2"/>
      <c r="E25" s="6"/>
      <c r="F25" s="3"/>
      <c r="G25" s="6"/>
      <c r="H25" s="6"/>
      <c r="I25" s="6"/>
      <c r="J25" s="6"/>
      <c r="K25" s="6"/>
      <c r="L25" s="6"/>
      <c r="M25" s="2"/>
      <c r="N25" s="6"/>
      <c r="O25" s="13" t="s">
        <v>150</v>
      </c>
      <c r="P25" s="29" t="s">
        <v>38</v>
      </c>
      <c r="Q25" s="30" t="s">
        <v>144</v>
      </c>
      <c r="R25" s="1"/>
      <c r="S25" s="6"/>
      <c r="T25" s="78" t="s">
        <v>155</v>
      </c>
      <c r="U25" s="79" t="s">
        <v>38</v>
      </c>
      <c r="V25" s="80" t="s">
        <v>144</v>
      </c>
      <c r="W25" s="81"/>
      <c r="X25" s="6"/>
      <c r="Y25" s="6"/>
      <c r="Z25" s="3"/>
      <c r="AA25" s="6"/>
      <c r="AB25" s="6"/>
      <c r="AC25" s="6"/>
      <c r="AD25" s="6"/>
      <c r="AE25" s="6"/>
      <c r="AF25" s="6"/>
      <c r="AG25" s="6"/>
      <c r="AH25" s="6"/>
      <c r="AI25" s="6"/>
      <c r="AJ25" s="109"/>
      <c r="AK25" s="6"/>
      <c r="AL25" s="6"/>
      <c r="AM25" s="6"/>
      <c r="AN25" s="6"/>
      <c r="AO25" s="6"/>
      <c r="AP25" s="6"/>
      <c r="AQ25" s="6"/>
      <c r="AR25" s="6"/>
      <c r="AS25" s="6"/>
    </row>
    <row r="26" spans="3:45" x14ac:dyDescent="0.3">
      <c r="C26" s="107"/>
      <c r="D26" s="2"/>
      <c r="E26" s="6"/>
      <c r="F26" s="3"/>
      <c r="G26" s="6"/>
      <c r="H26" s="6"/>
      <c r="I26" s="6"/>
      <c r="J26" s="6"/>
      <c r="K26" s="6"/>
      <c r="L26" s="6"/>
      <c r="M26" s="2"/>
      <c r="N26" s="6"/>
      <c r="O26" s="2"/>
      <c r="P26" s="18" t="s">
        <v>49</v>
      </c>
      <c r="Q26" s="31" t="s">
        <v>145</v>
      </c>
      <c r="R26" s="3"/>
      <c r="S26" s="6"/>
      <c r="T26" s="82"/>
      <c r="U26" s="18" t="s">
        <v>49</v>
      </c>
      <c r="V26" s="31" t="s">
        <v>145</v>
      </c>
      <c r="W26" s="83"/>
      <c r="X26" s="6"/>
      <c r="Y26" s="6"/>
      <c r="Z26" s="3"/>
      <c r="AA26" s="6"/>
      <c r="AB26" s="6"/>
      <c r="AC26" s="6"/>
      <c r="AD26" s="6"/>
      <c r="AE26" s="6"/>
      <c r="AF26" s="6"/>
      <c r="AG26" s="6"/>
      <c r="AH26" s="6"/>
      <c r="AI26" s="6"/>
      <c r="AJ26" s="109"/>
      <c r="AK26" s="6"/>
      <c r="AL26" s="6"/>
      <c r="AP26" s="6"/>
      <c r="AQ26" s="6"/>
      <c r="AR26" s="6"/>
      <c r="AS26" s="6"/>
    </row>
    <row r="27" spans="3:45" x14ac:dyDescent="0.3">
      <c r="C27" s="107"/>
      <c r="D27" s="2"/>
      <c r="E27" s="6"/>
      <c r="F27" s="3"/>
      <c r="G27" s="6"/>
      <c r="H27" s="6"/>
      <c r="I27" s="6"/>
      <c r="J27" s="6"/>
      <c r="K27" s="6"/>
      <c r="L27" s="6"/>
      <c r="M27" s="2"/>
      <c r="N27" s="6"/>
      <c r="O27" s="2"/>
      <c r="P27" s="6"/>
      <c r="Q27" s="11"/>
      <c r="R27" s="3"/>
      <c r="S27" s="6"/>
      <c r="T27" s="82"/>
      <c r="U27" s="6"/>
      <c r="V27" s="11"/>
      <c r="W27" s="83"/>
      <c r="X27" s="6"/>
      <c r="Y27" s="6"/>
      <c r="Z27" s="3"/>
      <c r="AA27" s="6"/>
      <c r="AB27" s="6"/>
      <c r="AC27" s="6"/>
      <c r="AD27" s="6"/>
      <c r="AE27" s="6"/>
      <c r="AF27" s="6"/>
      <c r="AG27" s="6"/>
      <c r="AH27" s="6"/>
      <c r="AI27" s="6"/>
      <c r="AJ27" s="109"/>
      <c r="AK27" s="6"/>
      <c r="AL27" s="6"/>
      <c r="AP27" s="6"/>
      <c r="AQ27" s="6"/>
      <c r="AR27" s="6"/>
      <c r="AS27" s="6"/>
    </row>
    <row r="28" spans="3:45" x14ac:dyDescent="0.3">
      <c r="C28" s="107"/>
      <c r="D28" s="2"/>
      <c r="E28" s="6"/>
      <c r="F28" s="3"/>
      <c r="G28" s="6"/>
      <c r="H28" s="6"/>
      <c r="I28" s="6"/>
      <c r="J28" s="6"/>
      <c r="K28" s="6"/>
      <c r="L28" s="6"/>
      <c r="M28" s="2"/>
      <c r="N28" s="6"/>
      <c r="O28" s="2"/>
      <c r="P28" s="16" t="s">
        <v>38</v>
      </c>
      <c r="Q28" s="22" t="s">
        <v>146</v>
      </c>
      <c r="R28" s="3"/>
      <c r="S28" s="6"/>
      <c r="T28" s="82"/>
      <c r="U28" s="16" t="s">
        <v>38</v>
      </c>
      <c r="V28" s="22" t="s">
        <v>146</v>
      </c>
      <c r="W28" s="83"/>
      <c r="X28" s="6"/>
      <c r="Y28" s="6"/>
      <c r="Z28" s="3"/>
      <c r="AA28" s="6"/>
      <c r="AB28" s="6"/>
      <c r="AC28" s="6"/>
      <c r="AD28" s="6"/>
      <c r="AE28" s="6"/>
      <c r="AF28" s="6"/>
      <c r="AG28" s="6"/>
      <c r="AH28" s="6"/>
      <c r="AI28" s="6"/>
      <c r="AJ28" s="109"/>
      <c r="AK28" s="6"/>
      <c r="AL28" s="6"/>
      <c r="AM28" s="6"/>
      <c r="AN28" s="6"/>
      <c r="AO28" s="6"/>
      <c r="AP28" s="6"/>
      <c r="AQ28" s="6"/>
      <c r="AR28" s="6"/>
      <c r="AS28" s="6"/>
    </row>
    <row r="29" spans="3:45" ht="14" thickBot="1" x14ac:dyDescent="0.35">
      <c r="C29" s="107"/>
      <c r="D29" s="2"/>
      <c r="E29" s="6"/>
      <c r="F29" s="3"/>
      <c r="G29" s="6"/>
      <c r="H29" s="6"/>
      <c r="I29" s="6"/>
      <c r="J29" s="6"/>
      <c r="K29" s="6"/>
      <c r="L29" s="6"/>
      <c r="M29" s="2"/>
      <c r="N29" s="6"/>
      <c r="O29" s="4"/>
      <c r="P29" s="27" t="s">
        <v>49</v>
      </c>
      <c r="Q29" s="32" t="s">
        <v>147</v>
      </c>
      <c r="R29" s="5"/>
      <c r="S29" s="6"/>
      <c r="T29" s="84"/>
      <c r="U29" s="85" t="s">
        <v>49</v>
      </c>
      <c r="V29" s="86" t="s">
        <v>147</v>
      </c>
      <c r="W29" s="87"/>
      <c r="X29" s="6"/>
      <c r="Y29" s="6"/>
      <c r="Z29" s="3"/>
      <c r="AA29" s="6"/>
      <c r="AB29" s="6"/>
      <c r="AC29" s="6"/>
      <c r="AD29" s="6"/>
      <c r="AE29" s="6"/>
      <c r="AF29" s="6"/>
      <c r="AG29" s="6"/>
      <c r="AH29" s="6"/>
      <c r="AI29" s="6"/>
      <c r="AJ29" s="109"/>
      <c r="AK29" s="6"/>
      <c r="AL29" s="6"/>
      <c r="AM29" s="6"/>
      <c r="AN29" s="6"/>
      <c r="AO29" s="6"/>
      <c r="AP29" s="6"/>
      <c r="AQ29" s="6"/>
      <c r="AR29" s="6"/>
      <c r="AS29" s="6"/>
    </row>
    <row r="30" spans="3:45" x14ac:dyDescent="0.3">
      <c r="C30" s="107"/>
      <c r="D30" s="2"/>
      <c r="E30" s="6"/>
      <c r="F30" s="3"/>
      <c r="G30" s="6"/>
      <c r="H30" s="6"/>
      <c r="I30" s="6"/>
      <c r="J30" s="6"/>
      <c r="K30" s="6"/>
      <c r="L30" s="6"/>
      <c r="M30" s="2"/>
      <c r="N30" s="6"/>
      <c r="O30" s="6"/>
      <c r="P30" s="6"/>
      <c r="Q30" s="6"/>
      <c r="R30" s="6"/>
      <c r="S30" s="12"/>
      <c r="T30" s="6"/>
      <c r="U30" s="6"/>
      <c r="V30" s="6"/>
      <c r="W30" s="6"/>
      <c r="X30" s="6"/>
      <c r="Y30" s="6"/>
      <c r="Z30" s="3"/>
      <c r="AA30" s="6"/>
      <c r="AB30" s="6"/>
      <c r="AC30" s="6"/>
      <c r="AD30" s="6"/>
      <c r="AE30" s="6"/>
      <c r="AF30" s="6"/>
      <c r="AG30" s="6"/>
      <c r="AH30" s="6"/>
      <c r="AI30" s="6"/>
      <c r="AJ30" s="109"/>
      <c r="AK30" s="6"/>
      <c r="AL30" s="6"/>
      <c r="AM30" s="6"/>
      <c r="AN30" s="6"/>
      <c r="AO30" s="6"/>
      <c r="AP30" s="6"/>
      <c r="AQ30" s="6"/>
      <c r="AR30" s="6"/>
      <c r="AS30" s="6"/>
    </row>
    <row r="31" spans="3:45" x14ac:dyDescent="0.3">
      <c r="C31" s="107"/>
      <c r="D31" s="2"/>
      <c r="E31" s="6"/>
      <c r="F31" s="3"/>
      <c r="G31" s="6"/>
      <c r="H31" s="6"/>
      <c r="I31" s="6"/>
      <c r="J31" s="6"/>
      <c r="K31" s="6"/>
      <c r="L31" s="6"/>
      <c r="M31" s="2"/>
      <c r="N31" s="6"/>
      <c r="O31" s="6"/>
      <c r="P31" s="6"/>
      <c r="Q31" s="6"/>
      <c r="R31" s="6"/>
      <c r="S31" s="12"/>
      <c r="T31" s="6"/>
      <c r="U31" s="6"/>
      <c r="V31" s="6"/>
      <c r="W31" s="6"/>
      <c r="X31" s="6"/>
      <c r="Y31" s="6"/>
      <c r="Z31" s="3"/>
      <c r="AA31" s="6"/>
      <c r="AB31" s="6"/>
      <c r="AC31" s="6"/>
      <c r="AD31" s="6"/>
      <c r="AE31" s="6"/>
      <c r="AF31" s="6"/>
      <c r="AG31" s="6"/>
      <c r="AH31" s="6"/>
      <c r="AI31" s="6"/>
      <c r="AJ31" s="109"/>
      <c r="AK31" s="6"/>
      <c r="AL31" s="6"/>
      <c r="AM31" s="6"/>
      <c r="AN31" s="6"/>
      <c r="AO31" s="6"/>
      <c r="AP31" s="6"/>
      <c r="AQ31" s="6"/>
      <c r="AR31" s="6"/>
      <c r="AS31" s="6"/>
    </row>
    <row r="32" spans="3:45" x14ac:dyDescent="0.3">
      <c r="C32" s="107"/>
      <c r="D32" s="2"/>
      <c r="E32" s="6"/>
      <c r="F32" s="3"/>
      <c r="G32" s="6"/>
      <c r="H32" s="6"/>
      <c r="I32" s="6"/>
      <c r="J32" s="6"/>
      <c r="K32" s="6"/>
      <c r="L32" s="6"/>
      <c r="M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3"/>
      <c r="AA32" s="6"/>
      <c r="AB32" s="6"/>
      <c r="AC32" s="6"/>
      <c r="AD32" s="6"/>
      <c r="AE32" s="6"/>
      <c r="AF32" s="6"/>
      <c r="AG32" s="6"/>
      <c r="AH32" s="6"/>
      <c r="AI32" s="6"/>
      <c r="AJ32" s="109"/>
      <c r="AK32" s="6"/>
      <c r="AL32" s="6"/>
      <c r="AM32" s="6"/>
      <c r="AN32" s="6"/>
      <c r="AO32" s="6"/>
      <c r="AP32" s="6"/>
      <c r="AQ32" s="6"/>
      <c r="AR32" s="6"/>
      <c r="AS32" s="6"/>
    </row>
    <row r="33" spans="3:45" ht="14" thickBot="1" x14ac:dyDescent="0.35">
      <c r="C33" s="107"/>
      <c r="D33" s="2"/>
      <c r="E33" s="6"/>
      <c r="F33" s="3"/>
      <c r="G33" s="6"/>
      <c r="H33" s="6"/>
      <c r="I33" s="6"/>
      <c r="J33" s="6"/>
      <c r="K33" s="6"/>
      <c r="L33" s="6"/>
      <c r="M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3"/>
      <c r="AA33" s="6"/>
      <c r="AB33" s="6"/>
      <c r="AC33" s="6"/>
      <c r="AD33" s="6"/>
      <c r="AE33" s="6"/>
      <c r="AF33" s="6"/>
      <c r="AG33" s="6"/>
      <c r="AH33" s="6"/>
      <c r="AI33" s="6"/>
      <c r="AJ33" s="109"/>
      <c r="AK33" s="6"/>
      <c r="AL33" s="6"/>
      <c r="AM33" s="6"/>
      <c r="AN33" s="6"/>
      <c r="AO33" s="6"/>
      <c r="AP33" s="6"/>
      <c r="AQ33" s="6"/>
      <c r="AR33" s="6"/>
      <c r="AS33" s="6"/>
    </row>
    <row r="34" spans="3:45" ht="15" x14ac:dyDescent="0.3">
      <c r="C34" s="107"/>
      <c r="D34" s="2"/>
      <c r="E34" s="6"/>
      <c r="F34" s="3"/>
      <c r="G34" s="6"/>
      <c r="H34" s="6"/>
      <c r="I34" s="6"/>
      <c r="J34" s="6"/>
      <c r="K34" s="6"/>
      <c r="L34" s="6"/>
      <c r="M34" s="2"/>
      <c r="N34" s="6"/>
      <c r="O34" s="6"/>
      <c r="P34" s="6"/>
      <c r="Q34" s="6"/>
      <c r="R34" s="13" t="s">
        <v>141</v>
      </c>
      <c r="S34" s="29" t="s">
        <v>38</v>
      </c>
      <c r="T34" s="30" t="s">
        <v>146</v>
      </c>
      <c r="U34" s="1"/>
      <c r="V34" s="6"/>
      <c r="W34" s="6"/>
      <c r="X34" s="6"/>
      <c r="Y34" s="6"/>
      <c r="Z34" s="3"/>
      <c r="AA34" s="6"/>
      <c r="AB34" s="6"/>
      <c r="AC34" s="6"/>
      <c r="AD34" s="6"/>
      <c r="AE34" s="6"/>
      <c r="AF34" s="6"/>
      <c r="AG34" s="6"/>
      <c r="AH34" s="6"/>
      <c r="AI34" s="6"/>
      <c r="AJ34" s="109"/>
      <c r="AK34" s="6"/>
      <c r="AL34" s="6"/>
      <c r="AM34" s="6"/>
      <c r="AN34" s="6"/>
      <c r="AO34" s="6"/>
      <c r="AP34" s="6"/>
      <c r="AQ34" s="6"/>
      <c r="AR34" s="6"/>
      <c r="AS34" s="6"/>
    </row>
    <row r="35" spans="3:45" ht="14" x14ac:dyDescent="0.3">
      <c r="C35" s="107"/>
      <c r="D35" s="2"/>
      <c r="E35" s="6"/>
      <c r="F35" s="3"/>
      <c r="G35" s="6"/>
      <c r="H35" s="6"/>
      <c r="I35" s="6"/>
      <c r="J35" s="6"/>
      <c r="K35" s="6"/>
      <c r="L35" s="6"/>
      <c r="M35" s="2"/>
      <c r="N35" s="6"/>
      <c r="O35" s="6"/>
      <c r="P35" s="6"/>
      <c r="Q35" s="6"/>
      <c r="R35" s="77" t="s">
        <v>142</v>
      </c>
      <c r="S35" s="18" t="s">
        <v>49</v>
      </c>
      <c r="T35" s="31" t="s">
        <v>147</v>
      </c>
      <c r="U35" s="3"/>
      <c r="V35" s="6"/>
      <c r="W35" s="6"/>
      <c r="X35" s="6"/>
      <c r="Y35" s="6"/>
      <c r="Z35" s="3"/>
      <c r="AA35" s="6"/>
      <c r="AB35" s="6"/>
      <c r="AC35" s="6"/>
      <c r="AD35" s="6"/>
      <c r="AE35" s="6"/>
      <c r="AF35" s="6"/>
      <c r="AG35" s="6"/>
      <c r="AH35" s="6"/>
      <c r="AI35" s="6"/>
      <c r="AJ35" s="109"/>
      <c r="AK35" s="6"/>
      <c r="AL35" s="6"/>
      <c r="AM35" s="6"/>
      <c r="AN35" s="6"/>
      <c r="AO35" s="6"/>
      <c r="AP35" s="6"/>
      <c r="AQ35" s="6"/>
      <c r="AR35" s="6"/>
      <c r="AS35" s="6"/>
    </row>
    <row r="36" spans="3:45" x14ac:dyDescent="0.3">
      <c r="C36" s="107"/>
      <c r="D36" s="2"/>
      <c r="E36" s="6"/>
      <c r="F36" s="3"/>
      <c r="G36" s="6"/>
      <c r="H36" s="6"/>
      <c r="I36" s="6"/>
      <c r="J36" s="6"/>
      <c r="K36" s="6"/>
      <c r="L36" s="6"/>
      <c r="M36" s="2"/>
      <c r="N36" s="6"/>
      <c r="O36" s="6"/>
      <c r="P36" s="6"/>
      <c r="Q36" s="6"/>
      <c r="R36" s="2"/>
      <c r="S36" s="6"/>
      <c r="T36" s="11"/>
      <c r="U36" s="3"/>
      <c r="V36" s="6"/>
      <c r="W36" s="6"/>
      <c r="X36" s="6"/>
      <c r="Y36" s="6"/>
      <c r="Z36" s="3"/>
      <c r="AA36" s="6"/>
      <c r="AB36" s="6"/>
      <c r="AC36" s="6"/>
      <c r="AD36" s="6"/>
      <c r="AE36" s="6"/>
      <c r="AF36" s="6"/>
      <c r="AG36" s="6"/>
      <c r="AH36" s="6"/>
      <c r="AI36" s="6"/>
      <c r="AJ36" s="109"/>
      <c r="AK36" s="6"/>
      <c r="AL36" s="6"/>
      <c r="AM36" s="6"/>
      <c r="AN36" s="6"/>
      <c r="AO36" s="6"/>
      <c r="AP36" s="6"/>
      <c r="AQ36" s="6"/>
      <c r="AR36" s="6"/>
      <c r="AS36" s="6"/>
    </row>
    <row r="37" spans="3:45" x14ac:dyDescent="0.3">
      <c r="C37" s="107"/>
      <c r="D37" s="2"/>
      <c r="E37" s="6"/>
      <c r="F37" s="3"/>
      <c r="G37" s="6"/>
      <c r="H37" s="6"/>
      <c r="I37" s="6"/>
      <c r="J37" s="6"/>
      <c r="K37" s="6"/>
      <c r="L37" s="6"/>
      <c r="M37" s="2"/>
      <c r="N37" s="6"/>
      <c r="O37" s="6"/>
      <c r="P37" s="6"/>
      <c r="Q37" s="6"/>
      <c r="R37" s="2"/>
      <c r="S37" s="16" t="s">
        <v>38</v>
      </c>
      <c r="T37" s="22" t="s">
        <v>148</v>
      </c>
      <c r="U37" s="3"/>
      <c r="V37" s="6"/>
      <c r="W37" s="6"/>
      <c r="X37" s="6"/>
      <c r="Y37" s="6"/>
      <c r="Z37" s="3"/>
      <c r="AA37" s="6"/>
      <c r="AB37" s="6"/>
      <c r="AC37" s="6"/>
      <c r="AD37" s="6"/>
      <c r="AE37" s="6"/>
      <c r="AF37" s="6"/>
      <c r="AG37" s="6"/>
      <c r="AH37" s="6"/>
      <c r="AI37" s="6"/>
      <c r="AJ37" s="109"/>
      <c r="AK37" s="6"/>
      <c r="AL37" s="6"/>
      <c r="AM37" s="6"/>
      <c r="AN37" s="6"/>
      <c r="AO37" s="6"/>
      <c r="AP37" s="6"/>
      <c r="AQ37" s="6"/>
      <c r="AR37" s="6"/>
      <c r="AS37" s="6"/>
    </row>
    <row r="38" spans="3:45" ht="14" thickBot="1" x14ac:dyDescent="0.35">
      <c r="C38" s="107"/>
      <c r="D38" s="2"/>
      <c r="E38" s="6"/>
      <c r="F38" s="3"/>
      <c r="G38" s="6"/>
      <c r="H38" s="6"/>
      <c r="I38" s="6"/>
      <c r="J38" s="6"/>
      <c r="K38" s="6"/>
      <c r="L38" s="6"/>
      <c r="M38" s="2"/>
      <c r="N38" s="6"/>
      <c r="O38" s="6"/>
      <c r="P38" s="6"/>
      <c r="Q38" s="6"/>
      <c r="R38" s="4"/>
      <c r="S38" s="27" t="s">
        <v>49</v>
      </c>
      <c r="T38" s="32" t="s">
        <v>149</v>
      </c>
      <c r="U38" s="5"/>
      <c r="V38" s="6"/>
      <c r="W38" s="6"/>
      <c r="X38" s="6"/>
      <c r="Y38" s="6"/>
      <c r="Z38" s="3"/>
      <c r="AA38" s="6"/>
      <c r="AB38" s="6"/>
      <c r="AC38" s="6"/>
      <c r="AD38" s="6"/>
      <c r="AE38" s="6"/>
      <c r="AF38" s="6"/>
      <c r="AG38" s="6"/>
      <c r="AH38" s="6"/>
      <c r="AI38" s="6"/>
      <c r="AJ38" s="109"/>
      <c r="AK38" s="6"/>
      <c r="AL38" s="6"/>
      <c r="AM38" s="6"/>
      <c r="AN38" s="6"/>
      <c r="AO38" s="6"/>
      <c r="AP38" s="6"/>
      <c r="AQ38" s="6"/>
      <c r="AR38" s="6"/>
      <c r="AS38" s="6"/>
    </row>
    <row r="39" spans="3:45" x14ac:dyDescent="0.3">
      <c r="C39" s="107"/>
      <c r="D39" s="2"/>
      <c r="E39" s="6"/>
      <c r="F39" s="3"/>
      <c r="G39" s="6"/>
      <c r="H39" s="6"/>
      <c r="I39" s="6"/>
      <c r="J39" s="6"/>
      <c r="K39" s="6"/>
      <c r="L39" s="6"/>
      <c r="M39" s="2"/>
      <c r="N39" s="6"/>
      <c r="O39" s="6"/>
      <c r="P39" s="6"/>
      <c r="Q39" s="6"/>
      <c r="R39" s="6"/>
      <c r="S39" s="12"/>
      <c r="T39" s="6"/>
      <c r="U39" s="6"/>
      <c r="V39" s="6"/>
      <c r="W39" s="6"/>
      <c r="X39" s="6"/>
      <c r="Y39" s="6"/>
      <c r="Z39" s="3"/>
      <c r="AA39" s="6"/>
      <c r="AB39" s="6"/>
      <c r="AC39" s="6"/>
      <c r="AD39" s="6"/>
      <c r="AE39" s="6"/>
      <c r="AF39" s="6"/>
      <c r="AG39" s="6"/>
      <c r="AH39" s="6"/>
      <c r="AI39" s="6"/>
      <c r="AJ39" s="109"/>
      <c r="AK39" s="6"/>
      <c r="AL39" s="6"/>
      <c r="AM39" s="6"/>
      <c r="AN39" s="6"/>
      <c r="AO39" s="6"/>
      <c r="AP39" s="6"/>
      <c r="AQ39" s="6"/>
      <c r="AR39" s="6"/>
      <c r="AS39" s="6"/>
    </row>
    <row r="40" spans="3:45" x14ac:dyDescent="0.3">
      <c r="C40" s="107"/>
      <c r="D40" s="2"/>
      <c r="E40" s="6"/>
      <c r="F40" s="3"/>
      <c r="G40" s="6"/>
      <c r="H40" s="6"/>
      <c r="I40" s="6"/>
      <c r="J40" s="6"/>
      <c r="K40" s="6"/>
      <c r="L40" s="6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3"/>
      <c r="AA40" s="6"/>
      <c r="AB40" s="6"/>
      <c r="AC40" s="6"/>
      <c r="AD40" s="6"/>
      <c r="AE40" s="6"/>
      <c r="AF40" s="6"/>
      <c r="AG40" s="6"/>
      <c r="AH40" s="6"/>
      <c r="AI40" s="6"/>
      <c r="AJ40" s="109"/>
      <c r="AK40" s="6"/>
      <c r="AL40" s="6"/>
      <c r="AM40" s="6"/>
      <c r="AN40" s="6"/>
      <c r="AO40" s="6"/>
      <c r="AP40" s="6"/>
      <c r="AQ40" s="6"/>
      <c r="AR40" s="6"/>
      <c r="AS40" s="6"/>
    </row>
    <row r="41" spans="3:45" x14ac:dyDescent="0.3">
      <c r="C41" s="107"/>
      <c r="D41" s="2"/>
      <c r="E41" s="6"/>
      <c r="F41" s="3"/>
      <c r="G41" s="6"/>
      <c r="H41" s="6"/>
      <c r="I41" s="6"/>
      <c r="J41" s="6"/>
      <c r="K41" s="6"/>
      <c r="L41" s="6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3"/>
      <c r="AA41" s="6"/>
      <c r="AB41" s="6"/>
      <c r="AC41" s="6"/>
      <c r="AD41" s="6"/>
      <c r="AE41" s="6"/>
      <c r="AF41" s="6"/>
      <c r="AG41" s="6"/>
      <c r="AH41" s="6"/>
      <c r="AI41" s="6"/>
      <c r="AJ41" s="109"/>
      <c r="AK41" s="6"/>
      <c r="AL41" s="6"/>
      <c r="AM41" s="6"/>
      <c r="AN41" s="6"/>
      <c r="AO41" s="6"/>
      <c r="AP41" s="6"/>
      <c r="AQ41" s="6"/>
      <c r="AR41" s="6"/>
      <c r="AS41" s="6"/>
    </row>
    <row r="42" spans="3:45" ht="14" thickBot="1" x14ac:dyDescent="0.35">
      <c r="C42" s="107"/>
      <c r="D42" s="2"/>
      <c r="E42" s="6"/>
      <c r="F42" s="3"/>
      <c r="G42" s="6"/>
      <c r="H42" s="6"/>
      <c r="I42" s="6"/>
      <c r="J42" s="6"/>
      <c r="K42" s="6"/>
      <c r="L42" s="6"/>
      <c r="M42" s="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3"/>
      <c r="AA42" s="6"/>
      <c r="AB42" s="6"/>
      <c r="AC42" s="6"/>
      <c r="AD42" s="6"/>
      <c r="AE42" s="6"/>
      <c r="AF42" s="6"/>
      <c r="AG42" s="6"/>
      <c r="AH42" s="6"/>
      <c r="AI42" s="6"/>
      <c r="AJ42" s="109"/>
      <c r="AK42" s="6"/>
      <c r="AL42" s="6"/>
      <c r="AM42" s="6"/>
      <c r="AN42" s="6"/>
      <c r="AO42" s="6"/>
      <c r="AP42" s="6"/>
      <c r="AQ42" s="6"/>
      <c r="AR42" s="6"/>
      <c r="AS42" s="6"/>
    </row>
    <row r="43" spans="3:45" ht="15" x14ac:dyDescent="0.3">
      <c r="C43" s="107"/>
      <c r="D43" s="2"/>
      <c r="E43" s="6"/>
      <c r="F43" s="3"/>
      <c r="G43" s="6"/>
      <c r="H43" s="6"/>
      <c r="I43" s="6"/>
      <c r="J43" s="6"/>
      <c r="K43" s="6"/>
      <c r="L43" s="6"/>
      <c r="M43" s="2"/>
      <c r="N43" s="6"/>
      <c r="O43" s="6"/>
      <c r="P43" s="6"/>
      <c r="Q43" s="6"/>
      <c r="R43" s="13" t="s">
        <v>151</v>
      </c>
      <c r="S43" s="29" t="s">
        <v>38</v>
      </c>
      <c r="T43" s="30" t="s">
        <v>148</v>
      </c>
      <c r="U43" s="1"/>
      <c r="V43" s="6"/>
      <c r="W43" s="6"/>
      <c r="X43" s="6"/>
      <c r="Y43" s="6"/>
      <c r="Z43" s="3"/>
      <c r="AA43" s="6"/>
      <c r="AB43" s="6"/>
      <c r="AC43" s="6"/>
      <c r="AD43" s="6"/>
      <c r="AE43" s="6"/>
      <c r="AF43" s="6"/>
      <c r="AG43" s="6"/>
      <c r="AH43" s="6"/>
      <c r="AI43" s="6"/>
      <c r="AJ43" s="109"/>
      <c r="AK43" s="6"/>
      <c r="AL43" s="6"/>
      <c r="AM43" s="6"/>
      <c r="AN43" s="6"/>
      <c r="AO43" s="6"/>
      <c r="AP43" s="6"/>
      <c r="AQ43" s="6"/>
      <c r="AR43" s="6"/>
      <c r="AS43" s="6"/>
    </row>
    <row r="44" spans="3:45" ht="15" x14ac:dyDescent="0.3">
      <c r="C44" s="107"/>
      <c r="D44" s="2"/>
      <c r="E44" s="6"/>
      <c r="F44" s="3"/>
      <c r="G44" s="6"/>
      <c r="H44" s="6"/>
      <c r="I44" s="6"/>
      <c r="J44" s="6"/>
      <c r="K44" s="6"/>
      <c r="L44" s="6"/>
      <c r="M44" s="2"/>
      <c r="N44" s="6"/>
      <c r="O44" s="6"/>
      <c r="P44" s="6"/>
      <c r="Q44" s="6"/>
      <c r="R44" s="14"/>
      <c r="S44" s="18" t="s">
        <v>49</v>
      </c>
      <c r="T44" s="31" t="s">
        <v>149</v>
      </c>
      <c r="U44" s="3"/>
      <c r="V44" s="6"/>
      <c r="W44" s="6"/>
      <c r="X44" s="6"/>
      <c r="Y44" s="6"/>
      <c r="Z44" s="3"/>
      <c r="AA44" s="6"/>
      <c r="AB44" s="6"/>
      <c r="AC44" s="6"/>
      <c r="AD44" s="6"/>
      <c r="AE44" s="6"/>
      <c r="AF44" s="6"/>
      <c r="AG44" s="6"/>
      <c r="AH44" s="6"/>
      <c r="AI44" s="6"/>
      <c r="AJ44" s="109"/>
      <c r="AK44" s="6"/>
      <c r="AL44" s="6"/>
      <c r="AM44" s="6"/>
      <c r="AN44" s="6"/>
      <c r="AO44" s="6"/>
      <c r="AP44" s="6"/>
      <c r="AQ44" s="6"/>
      <c r="AR44" s="6"/>
      <c r="AS44" s="6"/>
    </row>
    <row r="45" spans="3:45" ht="15" x14ac:dyDescent="0.3">
      <c r="C45" s="107"/>
      <c r="D45" s="2"/>
      <c r="E45" s="6"/>
      <c r="F45" s="3"/>
      <c r="G45" s="6"/>
      <c r="H45" s="6"/>
      <c r="I45" s="6"/>
      <c r="J45" s="6"/>
      <c r="K45" s="6"/>
      <c r="L45" s="6"/>
      <c r="M45" s="2"/>
      <c r="N45" s="6"/>
      <c r="O45" s="6"/>
      <c r="P45" s="6"/>
      <c r="Q45" s="6"/>
      <c r="R45" s="14"/>
      <c r="S45" s="11"/>
      <c r="T45" s="6"/>
      <c r="U45" s="3"/>
      <c r="V45" s="6"/>
      <c r="W45" s="6"/>
      <c r="X45" s="6"/>
      <c r="Y45" s="6"/>
      <c r="Z45" s="3"/>
      <c r="AA45" s="6"/>
      <c r="AB45" s="6"/>
      <c r="AC45" s="6"/>
      <c r="AD45" s="6"/>
      <c r="AE45" s="6"/>
      <c r="AF45" s="6"/>
      <c r="AG45" s="6"/>
      <c r="AH45" s="6"/>
      <c r="AI45" s="6"/>
      <c r="AJ45" s="109"/>
      <c r="AK45" s="6"/>
      <c r="AL45" s="6"/>
      <c r="AM45" s="6"/>
      <c r="AN45" s="6"/>
      <c r="AO45" s="6"/>
      <c r="AP45" s="6"/>
      <c r="AQ45" s="6"/>
      <c r="AR45" s="6"/>
      <c r="AS45" s="6"/>
    </row>
    <row r="46" spans="3:45" x14ac:dyDescent="0.3">
      <c r="C46" s="107"/>
      <c r="D46" s="2"/>
      <c r="E46" s="6"/>
      <c r="F46" s="3"/>
      <c r="G46" s="6"/>
      <c r="H46" s="6"/>
      <c r="I46" s="6"/>
      <c r="J46" s="6"/>
      <c r="K46" s="6"/>
      <c r="L46" s="6"/>
      <c r="M46" s="2"/>
      <c r="N46" s="6"/>
      <c r="O46" s="6"/>
      <c r="P46" s="6"/>
      <c r="Q46" s="6"/>
      <c r="R46" s="21" t="s">
        <v>38</v>
      </c>
      <c r="S46" s="22" t="s">
        <v>46</v>
      </c>
      <c r="T46" s="6"/>
      <c r="U46" s="3"/>
      <c r="V46" s="6"/>
      <c r="W46" s="6"/>
      <c r="X46" s="6"/>
      <c r="Y46" s="6"/>
      <c r="Z46" s="3"/>
      <c r="AA46" s="6"/>
      <c r="AB46" s="6"/>
      <c r="AC46" s="6"/>
      <c r="AD46" s="12"/>
      <c r="AE46" s="6"/>
      <c r="AF46" s="6"/>
      <c r="AG46" s="6"/>
      <c r="AH46" s="6"/>
      <c r="AI46" s="6"/>
      <c r="AJ46" s="109"/>
      <c r="AK46" s="6"/>
      <c r="AL46" s="6"/>
      <c r="AM46" s="6"/>
      <c r="AN46" s="6"/>
      <c r="AO46" s="6"/>
      <c r="AP46" s="6"/>
      <c r="AQ46" s="6"/>
      <c r="AR46" s="6"/>
      <c r="AS46" s="6"/>
    </row>
    <row r="47" spans="3:45" x14ac:dyDescent="0.3">
      <c r="C47" s="107"/>
      <c r="D47" s="2"/>
      <c r="E47" s="6"/>
      <c r="F47" s="3"/>
      <c r="G47" s="6"/>
      <c r="H47" s="6"/>
      <c r="I47" s="6"/>
      <c r="J47" s="6"/>
      <c r="K47" s="6"/>
      <c r="L47" s="6"/>
      <c r="M47" s="2"/>
      <c r="N47" s="6"/>
      <c r="O47" s="6"/>
      <c r="P47" s="6"/>
      <c r="Q47" s="6"/>
      <c r="R47" s="24" t="s">
        <v>49</v>
      </c>
      <c r="S47" s="31" t="s">
        <v>50</v>
      </c>
      <c r="T47" s="6"/>
      <c r="U47" s="3"/>
      <c r="V47" s="6"/>
      <c r="W47" s="6"/>
      <c r="X47" s="6"/>
      <c r="Y47" s="6"/>
      <c r="Z47" s="3"/>
      <c r="AA47" s="6"/>
      <c r="AB47" s="6"/>
      <c r="AC47" s="6"/>
      <c r="AD47" s="12"/>
      <c r="AE47" s="6"/>
      <c r="AF47" s="6"/>
      <c r="AG47" s="6"/>
      <c r="AH47" s="6"/>
      <c r="AI47" s="6"/>
      <c r="AJ47" s="109"/>
      <c r="AK47" s="6"/>
      <c r="AL47" s="6"/>
      <c r="AM47" s="6"/>
      <c r="AN47" s="6"/>
      <c r="AO47" s="6"/>
      <c r="AP47" s="6"/>
      <c r="AQ47" s="6"/>
      <c r="AR47" s="6"/>
      <c r="AS47" s="6"/>
    </row>
    <row r="48" spans="3:45" x14ac:dyDescent="0.3">
      <c r="C48" s="107"/>
      <c r="D48" s="2"/>
      <c r="E48" s="6"/>
      <c r="F48" s="3"/>
      <c r="G48" s="6"/>
      <c r="H48" s="6"/>
      <c r="I48" s="6"/>
      <c r="J48" s="6"/>
      <c r="K48" s="6"/>
      <c r="L48" s="6"/>
      <c r="M48" s="2"/>
      <c r="N48" s="6"/>
      <c r="O48" s="6"/>
      <c r="P48" s="6"/>
      <c r="Q48" s="6"/>
      <c r="R48" s="2"/>
      <c r="S48" s="6"/>
      <c r="T48" s="6"/>
      <c r="U48" s="3"/>
      <c r="V48" s="6"/>
      <c r="W48" s="6"/>
      <c r="X48" s="6"/>
      <c r="Y48" s="6"/>
      <c r="Z48" s="3"/>
      <c r="AA48" s="6"/>
      <c r="AB48" s="6"/>
      <c r="AC48" s="6"/>
      <c r="AD48" s="12"/>
      <c r="AE48" s="6"/>
      <c r="AF48" s="6"/>
      <c r="AG48" s="6"/>
      <c r="AH48" s="6"/>
      <c r="AI48" s="6"/>
      <c r="AJ48" s="109"/>
      <c r="AK48" s="6"/>
      <c r="AL48" s="6"/>
      <c r="AM48" s="6"/>
      <c r="AN48" s="6"/>
      <c r="AO48" s="6"/>
      <c r="AP48" s="6"/>
      <c r="AQ48" s="6"/>
      <c r="AR48" s="6"/>
      <c r="AS48" s="6"/>
    </row>
    <row r="49" spans="3:47" x14ac:dyDescent="0.3">
      <c r="C49" s="107"/>
      <c r="D49" s="2"/>
      <c r="E49" s="6"/>
      <c r="F49" s="3"/>
      <c r="G49" s="6"/>
      <c r="H49" s="6"/>
      <c r="I49" s="6"/>
      <c r="J49" s="6"/>
      <c r="K49" s="6"/>
      <c r="L49" s="6"/>
      <c r="M49" s="2"/>
      <c r="N49" s="6"/>
      <c r="O49" s="6"/>
      <c r="P49" s="6"/>
      <c r="Q49" s="6"/>
      <c r="R49" s="2"/>
      <c r="S49" s="6"/>
      <c r="T49" s="6"/>
      <c r="U49" s="3"/>
      <c r="V49" s="6"/>
      <c r="W49" s="6"/>
      <c r="X49" s="6"/>
      <c r="Y49" s="6"/>
      <c r="Z49" s="3"/>
      <c r="AA49" s="6"/>
      <c r="AB49" s="6"/>
      <c r="AC49" s="6"/>
      <c r="AD49" s="12"/>
      <c r="AE49" s="6"/>
      <c r="AF49" s="6"/>
      <c r="AG49" s="6"/>
      <c r="AH49" s="6"/>
      <c r="AI49" s="6"/>
      <c r="AJ49" s="109"/>
      <c r="AK49" s="6"/>
      <c r="AL49" s="6"/>
      <c r="AM49" s="6"/>
      <c r="AN49" s="6"/>
      <c r="AO49" s="6"/>
      <c r="AP49" s="6"/>
      <c r="AQ49" s="6"/>
      <c r="AR49" s="6"/>
      <c r="AS49" s="6"/>
    </row>
    <row r="50" spans="3:47" x14ac:dyDescent="0.3">
      <c r="C50" s="107"/>
      <c r="D50" s="2"/>
      <c r="E50" s="6"/>
      <c r="F50" s="3"/>
      <c r="G50" s="6"/>
      <c r="H50" s="6"/>
      <c r="I50" s="6"/>
      <c r="J50" s="6"/>
      <c r="K50" s="6"/>
      <c r="L50" s="6"/>
      <c r="M50" s="2"/>
      <c r="N50" s="6"/>
      <c r="O50" s="6"/>
      <c r="P50" s="6"/>
      <c r="Q50" s="6"/>
      <c r="R50" s="2"/>
      <c r="S50" s="6"/>
      <c r="T50" s="16" t="s">
        <v>38</v>
      </c>
      <c r="U50" s="19" t="s">
        <v>54</v>
      </c>
      <c r="V50" s="6"/>
      <c r="W50" s="6"/>
      <c r="X50" s="6"/>
      <c r="Y50" s="6"/>
      <c r="Z50" s="3"/>
      <c r="AA50" s="6"/>
      <c r="AB50" s="6"/>
      <c r="AC50" s="6"/>
      <c r="AD50" s="12"/>
      <c r="AE50" s="6"/>
      <c r="AF50" s="6"/>
      <c r="AG50" s="6"/>
      <c r="AH50" s="6"/>
      <c r="AI50" s="6"/>
      <c r="AJ50" s="109"/>
      <c r="AK50" s="6"/>
      <c r="AL50" s="6"/>
      <c r="AM50" s="6"/>
      <c r="AN50" s="6"/>
      <c r="AO50" s="6"/>
      <c r="AP50" s="6"/>
      <c r="AQ50" s="6"/>
      <c r="AR50" s="6"/>
      <c r="AS50" s="6"/>
    </row>
    <row r="51" spans="3:47" x14ac:dyDescent="0.3">
      <c r="C51" s="107"/>
      <c r="D51" s="2"/>
      <c r="E51" s="6"/>
      <c r="F51" s="3"/>
      <c r="G51" s="6"/>
      <c r="H51" s="6"/>
      <c r="I51" s="6"/>
      <c r="J51" s="6"/>
      <c r="K51" s="6"/>
      <c r="L51" s="6"/>
      <c r="M51" s="2"/>
      <c r="N51" s="6"/>
      <c r="O51" s="6"/>
      <c r="P51" s="6"/>
      <c r="Q51" s="6"/>
      <c r="R51" s="2"/>
      <c r="S51" s="6"/>
      <c r="T51" s="18" t="s">
        <v>49</v>
      </c>
      <c r="U51" s="20" t="s">
        <v>53</v>
      </c>
      <c r="V51" s="6"/>
      <c r="W51" s="6"/>
      <c r="X51" s="6"/>
      <c r="Y51" s="6"/>
      <c r="Z51" s="3"/>
      <c r="AA51" s="6"/>
      <c r="AB51" s="6"/>
      <c r="AC51" s="6"/>
      <c r="AD51" s="6"/>
      <c r="AE51" s="6"/>
      <c r="AF51" s="6"/>
      <c r="AG51" s="6"/>
      <c r="AH51" s="6"/>
      <c r="AI51" s="6"/>
      <c r="AJ51" s="109"/>
      <c r="AL51" s="6"/>
      <c r="AM51" s="6"/>
      <c r="AN51" s="6"/>
      <c r="AO51" s="6"/>
      <c r="AP51" s="6"/>
      <c r="AQ51" s="6"/>
      <c r="AR51" s="6"/>
      <c r="AS51" s="6"/>
    </row>
    <row r="52" spans="3:47" ht="14" thickBot="1" x14ac:dyDescent="0.35">
      <c r="C52" s="107"/>
      <c r="D52" s="2"/>
      <c r="E52" s="6"/>
      <c r="F52" s="3"/>
      <c r="G52" s="6"/>
      <c r="H52" s="6"/>
      <c r="I52" s="6"/>
      <c r="J52" s="6"/>
      <c r="K52" s="6"/>
      <c r="L52" s="6"/>
      <c r="M52" s="2"/>
      <c r="N52" s="6"/>
      <c r="O52" s="6"/>
      <c r="P52" s="6"/>
      <c r="Q52" s="6"/>
      <c r="R52" s="4"/>
      <c r="S52" s="10"/>
      <c r="T52" s="10"/>
      <c r="U52" s="5"/>
      <c r="V52" s="6"/>
      <c r="W52" s="6"/>
      <c r="X52" s="6"/>
      <c r="Y52" s="6"/>
      <c r="Z52" s="3"/>
      <c r="AA52" s="6"/>
      <c r="AB52" s="6"/>
      <c r="AC52" s="6"/>
      <c r="AD52" s="6"/>
      <c r="AE52" s="6"/>
      <c r="AF52" s="6"/>
      <c r="AG52" s="6"/>
      <c r="AH52" s="6"/>
      <c r="AI52" s="6"/>
      <c r="AJ52" s="109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3:47" x14ac:dyDescent="0.3">
      <c r="C53" s="107"/>
      <c r="D53" s="2"/>
      <c r="E53" s="6"/>
      <c r="F53" s="3"/>
      <c r="G53" s="6"/>
      <c r="H53" s="6"/>
      <c r="I53" s="6"/>
      <c r="J53" s="6"/>
      <c r="K53" s="6"/>
      <c r="L53" s="6"/>
      <c r="M53" s="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3"/>
      <c r="AA53" s="6"/>
      <c r="AB53" s="6"/>
      <c r="AC53" s="6"/>
      <c r="AD53" s="6"/>
      <c r="AE53" s="6"/>
      <c r="AF53" s="6"/>
      <c r="AG53" s="6"/>
      <c r="AH53" s="6"/>
      <c r="AI53" s="6"/>
      <c r="AJ53" s="109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3:47" ht="14" thickBot="1" x14ac:dyDescent="0.35">
      <c r="C54" s="107"/>
      <c r="D54" s="2"/>
      <c r="E54" s="6"/>
      <c r="F54" s="3"/>
      <c r="G54" s="6"/>
      <c r="H54" s="6"/>
      <c r="I54" s="6"/>
      <c r="J54" s="6"/>
      <c r="K54" s="6"/>
      <c r="L54" s="6"/>
      <c r="M54" s="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3"/>
      <c r="AA54" s="6"/>
      <c r="AB54" s="6"/>
      <c r="AC54" s="6"/>
      <c r="AD54" s="6"/>
      <c r="AE54" s="6"/>
      <c r="AF54" s="6"/>
      <c r="AG54" s="6"/>
      <c r="AH54" s="6"/>
      <c r="AI54" s="6"/>
      <c r="AJ54" s="109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3:47" ht="15" x14ac:dyDescent="0.3">
      <c r="C55" s="107"/>
      <c r="D55" s="2"/>
      <c r="E55" s="6"/>
      <c r="F55" s="3"/>
      <c r="G55" s="6"/>
      <c r="H55" s="6"/>
      <c r="I55" s="6"/>
      <c r="J55" s="6"/>
      <c r="K55" s="6"/>
      <c r="L55" s="6"/>
      <c r="M55" s="2"/>
      <c r="N55" s="6"/>
      <c r="O55" s="6"/>
      <c r="P55" s="6"/>
      <c r="Q55" s="6"/>
      <c r="R55" s="78" t="s">
        <v>152</v>
      </c>
      <c r="S55" s="79" t="s">
        <v>38</v>
      </c>
      <c r="T55" s="80" t="s">
        <v>148</v>
      </c>
      <c r="U55" s="81"/>
      <c r="V55" s="6"/>
      <c r="W55" s="6"/>
      <c r="X55" s="6"/>
      <c r="Y55" s="6"/>
      <c r="Z55" s="3"/>
      <c r="AA55" s="6"/>
      <c r="AB55" s="6"/>
      <c r="AC55" s="6"/>
      <c r="AD55" s="6"/>
      <c r="AE55" s="6"/>
      <c r="AF55" s="6"/>
      <c r="AG55" s="6"/>
      <c r="AH55" s="6"/>
      <c r="AI55" s="6"/>
      <c r="AJ55" s="109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3:47" ht="15" x14ac:dyDescent="0.3">
      <c r="C56" s="107"/>
      <c r="D56" s="2"/>
      <c r="E56" s="6"/>
      <c r="F56" s="3"/>
      <c r="G56" s="6"/>
      <c r="H56" s="6"/>
      <c r="I56" s="6"/>
      <c r="J56" s="6"/>
      <c r="K56" s="6"/>
      <c r="L56" s="6"/>
      <c r="M56" s="2"/>
      <c r="N56" s="6"/>
      <c r="O56" s="6"/>
      <c r="P56" s="6"/>
      <c r="Q56" s="6"/>
      <c r="R56" s="88"/>
      <c r="S56" s="18" t="s">
        <v>49</v>
      </c>
      <c r="T56" s="31" t="s">
        <v>149</v>
      </c>
      <c r="U56" s="83"/>
      <c r="V56" s="6"/>
      <c r="W56" s="6"/>
      <c r="X56" s="6"/>
      <c r="Y56" s="6"/>
      <c r="Z56" s="3"/>
      <c r="AA56" s="6"/>
      <c r="AB56" s="6"/>
      <c r="AC56" s="6"/>
      <c r="AD56" s="6"/>
      <c r="AE56" s="6"/>
      <c r="AF56" s="6"/>
      <c r="AG56" s="6"/>
      <c r="AH56" s="6"/>
      <c r="AI56" s="6"/>
      <c r="AJ56" s="109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3:47" ht="15" x14ac:dyDescent="0.3">
      <c r="C57" s="107"/>
      <c r="D57" s="2"/>
      <c r="E57" s="6"/>
      <c r="F57" s="3"/>
      <c r="G57" s="6"/>
      <c r="H57" s="6"/>
      <c r="I57" s="6"/>
      <c r="J57" s="6"/>
      <c r="K57" s="6"/>
      <c r="L57" s="6"/>
      <c r="M57" s="2"/>
      <c r="N57" s="6"/>
      <c r="O57" s="6"/>
      <c r="P57" s="6"/>
      <c r="Q57" s="6"/>
      <c r="R57" s="88"/>
      <c r="S57" s="11"/>
      <c r="T57" s="6"/>
      <c r="U57" s="83"/>
      <c r="V57" s="6"/>
      <c r="W57" s="6"/>
      <c r="X57" s="6"/>
      <c r="Y57" s="6"/>
      <c r="Z57" s="3"/>
      <c r="AA57" s="6"/>
      <c r="AB57" s="6"/>
      <c r="AC57" s="6"/>
      <c r="AD57" s="6"/>
      <c r="AE57" s="6"/>
      <c r="AF57" s="6"/>
      <c r="AG57" s="6"/>
      <c r="AH57" s="6"/>
      <c r="AI57" s="6"/>
      <c r="AJ57" s="109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3:47" x14ac:dyDescent="0.3">
      <c r="C58" s="107"/>
      <c r="D58" s="2"/>
      <c r="E58" s="6"/>
      <c r="F58" s="3"/>
      <c r="G58" s="6"/>
      <c r="H58" s="6"/>
      <c r="I58" s="6"/>
      <c r="J58" s="6"/>
      <c r="K58" s="6"/>
      <c r="L58" s="6"/>
      <c r="M58" s="2"/>
      <c r="N58" s="6"/>
      <c r="O58" s="6"/>
      <c r="P58" s="6"/>
      <c r="Q58" s="6"/>
      <c r="R58" s="89" t="s">
        <v>38</v>
      </c>
      <c r="S58" s="22" t="s">
        <v>46</v>
      </c>
      <c r="T58" s="6"/>
      <c r="U58" s="83"/>
      <c r="V58" s="6"/>
      <c r="W58" s="6"/>
      <c r="X58" s="6"/>
      <c r="Y58" s="6"/>
      <c r="Z58" s="3"/>
      <c r="AA58" s="6"/>
      <c r="AB58" s="6"/>
      <c r="AC58" s="6"/>
      <c r="AD58" s="6"/>
      <c r="AE58" s="6"/>
      <c r="AF58" s="6"/>
      <c r="AG58" s="6"/>
      <c r="AH58" s="6"/>
      <c r="AI58" s="6"/>
      <c r="AJ58" s="109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3:47" x14ac:dyDescent="0.3">
      <c r="C59" s="107"/>
      <c r="D59" s="2"/>
      <c r="E59" s="6"/>
      <c r="F59" s="3"/>
      <c r="G59" s="6"/>
      <c r="H59" s="6"/>
      <c r="I59" s="6"/>
      <c r="J59" s="6"/>
      <c r="K59" s="6"/>
      <c r="L59" s="6"/>
      <c r="M59" s="2"/>
      <c r="N59" s="6"/>
      <c r="O59" s="6"/>
      <c r="P59" s="6"/>
      <c r="Q59" s="6"/>
      <c r="R59" s="90" t="s">
        <v>49</v>
      </c>
      <c r="S59" s="31" t="s">
        <v>50</v>
      </c>
      <c r="T59" s="6"/>
      <c r="U59" s="83"/>
      <c r="V59" s="6"/>
      <c r="W59" s="6"/>
      <c r="X59" s="6"/>
      <c r="Y59" s="6"/>
      <c r="Z59" s="3"/>
      <c r="AA59" s="6"/>
      <c r="AB59" s="6"/>
      <c r="AC59" s="6"/>
      <c r="AD59" s="6"/>
      <c r="AE59" s="6"/>
      <c r="AF59" s="6"/>
      <c r="AG59" s="6"/>
      <c r="AH59" s="6"/>
      <c r="AI59" s="6"/>
      <c r="AJ59" s="109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3:47" x14ac:dyDescent="0.3">
      <c r="C60" s="107"/>
      <c r="D60" s="2"/>
      <c r="E60" s="6"/>
      <c r="F60" s="3"/>
      <c r="G60" s="6"/>
      <c r="H60" s="6"/>
      <c r="I60" s="6"/>
      <c r="J60" s="6"/>
      <c r="K60" s="6"/>
      <c r="L60" s="6"/>
      <c r="M60" s="2"/>
      <c r="N60" s="6"/>
      <c r="O60" s="6"/>
      <c r="P60" s="6"/>
      <c r="Q60" s="6"/>
      <c r="R60" s="82"/>
      <c r="S60" s="6"/>
      <c r="T60" s="6"/>
      <c r="U60" s="83"/>
      <c r="V60" s="6"/>
      <c r="W60" s="6"/>
      <c r="X60" s="6"/>
      <c r="Y60" s="6"/>
      <c r="Z60" s="3"/>
      <c r="AA60" s="6"/>
      <c r="AB60" s="6"/>
      <c r="AC60" s="6"/>
      <c r="AD60" s="6"/>
      <c r="AE60" s="6"/>
      <c r="AF60" s="6"/>
      <c r="AG60" s="6"/>
      <c r="AH60" s="6"/>
      <c r="AI60" s="6"/>
      <c r="AJ60" s="109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3:47" x14ac:dyDescent="0.3">
      <c r="C61" s="107"/>
      <c r="D61" s="2"/>
      <c r="E61" s="6"/>
      <c r="F61" s="3"/>
      <c r="G61" s="6"/>
      <c r="H61" s="6"/>
      <c r="I61" s="6"/>
      <c r="J61" s="6"/>
      <c r="K61" s="6"/>
      <c r="L61" s="6"/>
      <c r="M61" s="2"/>
      <c r="N61" s="6"/>
      <c r="O61" s="6"/>
      <c r="P61" s="6"/>
      <c r="Q61" s="6"/>
      <c r="R61" s="82"/>
      <c r="S61" s="6"/>
      <c r="T61" s="6"/>
      <c r="U61" s="83"/>
      <c r="V61" s="6"/>
      <c r="W61" s="6"/>
      <c r="X61" s="6"/>
      <c r="Y61" s="6"/>
      <c r="Z61" s="3"/>
      <c r="AA61" s="6"/>
      <c r="AB61" s="6"/>
      <c r="AC61" s="6"/>
      <c r="AD61" s="6"/>
      <c r="AE61" s="6"/>
      <c r="AF61" s="6"/>
      <c r="AG61" s="6"/>
      <c r="AH61" s="6"/>
      <c r="AI61" s="6"/>
      <c r="AJ61" s="109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3:47" x14ac:dyDescent="0.3">
      <c r="C62" s="107"/>
      <c r="D62" s="2"/>
      <c r="E62" s="6"/>
      <c r="F62" s="3"/>
      <c r="G62" s="6"/>
      <c r="H62" s="6"/>
      <c r="I62" s="6"/>
      <c r="J62" s="6"/>
      <c r="K62" s="6"/>
      <c r="L62" s="6"/>
      <c r="M62" s="2"/>
      <c r="N62" s="6"/>
      <c r="O62" s="6"/>
      <c r="P62" s="6"/>
      <c r="Q62" s="6"/>
      <c r="R62" s="82"/>
      <c r="S62" s="6"/>
      <c r="T62" s="16" t="s">
        <v>38</v>
      </c>
      <c r="U62" s="91" t="s">
        <v>54</v>
      </c>
      <c r="V62" s="6"/>
      <c r="W62" s="6"/>
      <c r="X62" s="6"/>
      <c r="Y62" s="6"/>
      <c r="Z62" s="3"/>
      <c r="AA62" s="6"/>
      <c r="AB62" s="6"/>
      <c r="AC62" s="6"/>
      <c r="AD62" s="6"/>
      <c r="AE62" s="6"/>
      <c r="AF62" s="6"/>
      <c r="AG62" s="6"/>
      <c r="AH62" s="6"/>
      <c r="AI62" s="6"/>
      <c r="AJ62" s="109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3:47" ht="14" thickBot="1" x14ac:dyDescent="0.35">
      <c r="C63" s="107"/>
      <c r="D63" s="2"/>
      <c r="E63" s="6"/>
      <c r="F63" s="3"/>
      <c r="G63" s="6"/>
      <c r="H63" s="6"/>
      <c r="I63" s="6"/>
      <c r="J63" s="6"/>
      <c r="K63" s="6"/>
      <c r="L63" s="6"/>
      <c r="M63" s="2"/>
      <c r="N63" s="6"/>
      <c r="O63" s="6"/>
      <c r="P63" s="6"/>
      <c r="Q63" s="6"/>
      <c r="R63" s="82"/>
      <c r="S63" s="6"/>
      <c r="T63" s="18" t="s">
        <v>49</v>
      </c>
      <c r="U63" s="92" t="s">
        <v>53</v>
      </c>
      <c r="V63" s="6"/>
      <c r="W63" s="6"/>
      <c r="X63" s="6"/>
      <c r="Y63" s="6"/>
      <c r="Z63" s="3"/>
      <c r="AA63" s="6"/>
      <c r="AB63" s="6"/>
      <c r="AC63" s="6"/>
      <c r="AD63" s="6"/>
      <c r="AE63" s="6"/>
      <c r="AF63" s="6"/>
      <c r="AG63" s="6"/>
      <c r="AH63" s="6"/>
      <c r="AI63" s="6"/>
      <c r="AJ63" s="109"/>
      <c r="AT63" s="6"/>
      <c r="AU63" s="6"/>
    </row>
    <row r="64" spans="3:47" ht="15.5" thickBot="1" x14ac:dyDescent="0.35">
      <c r="C64" s="107"/>
      <c r="D64" s="2"/>
      <c r="E64" s="6"/>
      <c r="F64" s="3"/>
      <c r="G64" s="6"/>
      <c r="H64" s="6"/>
      <c r="I64" s="6"/>
      <c r="J64" s="6"/>
      <c r="K64" s="6"/>
      <c r="L64" s="6"/>
      <c r="M64" s="2"/>
      <c r="N64" s="6"/>
      <c r="O64" s="6"/>
      <c r="P64" s="6"/>
      <c r="Q64" s="6"/>
      <c r="R64" s="84"/>
      <c r="S64" s="93"/>
      <c r="T64" s="93"/>
      <c r="U64" s="87"/>
      <c r="V64" s="6"/>
      <c r="W64" s="6"/>
      <c r="X64" s="6"/>
      <c r="Y64" s="6"/>
      <c r="Z64" s="3"/>
      <c r="AA64" s="6"/>
      <c r="AB64" s="6"/>
      <c r="AC64" s="6"/>
      <c r="AD64" s="6"/>
      <c r="AE64" s="6"/>
      <c r="AF64" s="6"/>
      <c r="AG64" s="13" t="s">
        <v>66</v>
      </c>
      <c r="AH64" s="9"/>
      <c r="AI64" s="1"/>
      <c r="AJ64" s="109"/>
      <c r="AT64" s="6"/>
      <c r="AU64" s="6"/>
    </row>
    <row r="65" spans="3:47" x14ac:dyDescent="0.3">
      <c r="C65" s="107"/>
      <c r="D65" s="2"/>
      <c r="E65" s="6"/>
      <c r="F65" s="3"/>
      <c r="G65" s="6"/>
      <c r="H65" s="34"/>
      <c r="I65" s="74" t="s">
        <v>129</v>
      </c>
      <c r="J65" s="1"/>
      <c r="K65" s="6"/>
      <c r="L65" s="6"/>
      <c r="M65" s="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3"/>
      <c r="AA65" s="6"/>
      <c r="AB65" s="6"/>
      <c r="AC65" s="6"/>
      <c r="AD65" s="6"/>
      <c r="AE65" s="6"/>
      <c r="AF65" s="6"/>
      <c r="AG65" s="38" t="s">
        <v>64</v>
      </c>
      <c r="AH65" s="40">
        <v>192</v>
      </c>
      <c r="AI65" s="3"/>
      <c r="AJ65" s="109"/>
      <c r="AT65" s="6"/>
      <c r="AU65" s="6"/>
    </row>
    <row r="66" spans="3:47" ht="14" thickBot="1" x14ac:dyDescent="0.35">
      <c r="C66" s="107"/>
      <c r="D66" s="2"/>
      <c r="E66" s="6"/>
      <c r="F66" s="3"/>
      <c r="G66" s="6"/>
      <c r="H66" s="2"/>
      <c r="I66" s="6"/>
      <c r="J66" s="3"/>
      <c r="K66" s="6"/>
      <c r="L66" s="6"/>
      <c r="M66" s="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3"/>
      <c r="AA66" s="6"/>
      <c r="AB66" s="6"/>
      <c r="AC66" s="6"/>
      <c r="AD66" s="6"/>
      <c r="AE66" s="6"/>
      <c r="AF66" s="6"/>
      <c r="AG66" s="2"/>
      <c r="AH66" s="6"/>
      <c r="AI66" s="3"/>
      <c r="AJ66" s="109"/>
      <c r="AT66" s="6"/>
      <c r="AU66" s="6"/>
    </row>
    <row r="67" spans="3:47" ht="15.5" thickBot="1" x14ac:dyDescent="0.35">
      <c r="C67" s="107"/>
      <c r="D67" s="2"/>
      <c r="E67" s="16" t="s">
        <v>38</v>
      </c>
      <c r="F67" s="19" t="s">
        <v>127</v>
      </c>
      <c r="G67" s="6"/>
      <c r="H67" s="75" t="s">
        <v>121</v>
      </c>
      <c r="I67" s="72" t="s">
        <v>119</v>
      </c>
      <c r="J67" s="76" t="s">
        <v>123</v>
      </c>
      <c r="K67" s="6"/>
      <c r="L67" s="100"/>
      <c r="M67" s="21" t="s">
        <v>38</v>
      </c>
      <c r="N67" s="22" t="s">
        <v>46</v>
      </c>
      <c r="O67" s="6"/>
      <c r="P67" s="6"/>
      <c r="Q67" s="6"/>
      <c r="R67" s="78" t="s">
        <v>153</v>
      </c>
      <c r="S67" s="79" t="s">
        <v>38</v>
      </c>
      <c r="T67" s="80" t="s">
        <v>148</v>
      </c>
      <c r="U67" s="81"/>
      <c r="V67" s="6"/>
      <c r="W67" s="6"/>
      <c r="X67" s="6"/>
      <c r="Y67" s="6"/>
      <c r="Z67" s="3"/>
      <c r="AA67" s="6"/>
      <c r="AB67" s="6"/>
      <c r="AC67" s="6"/>
      <c r="AD67" s="6"/>
      <c r="AE67" s="6"/>
      <c r="AF67" s="6"/>
      <c r="AG67" s="2"/>
      <c r="AH67" s="6"/>
      <c r="AI67" s="3"/>
      <c r="AJ67" s="109"/>
      <c r="AT67" s="6"/>
      <c r="AU67" s="6"/>
    </row>
    <row r="68" spans="3:47" ht="16" thickTop="1" thickBot="1" x14ac:dyDescent="0.35">
      <c r="C68" s="107"/>
      <c r="D68" s="2"/>
      <c r="E68" s="17" t="s">
        <v>40</v>
      </c>
      <c r="F68" s="3" t="s">
        <v>124</v>
      </c>
      <c r="G68" s="71" t="s">
        <v>36</v>
      </c>
      <c r="H68" s="75" t="s">
        <v>122</v>
      </c>
      <c r="I68" s="73" t="s">
        <v>120</v>
      </c>
      <c r="J68" s="76" t="s">
        <v>122</v>
      </c>
      <c r="K68" s="42" t="s">
        <v>36</v>
      </c>
      <c r="L68" s="99"/>
      <c r="M68" s="24" t="s">
        <v>49</v>
      </c>
      <c r="N68" s="31" t="s">
        <v>50</v>
      </c>
      <c r="O68" s="12"/>
      <c r="P68" s="12"/>
      <c r="Q68" s="12"/>
      <c r="R68" s="88"/>
      <c r="S68" s="18" t="s">
        <v>49</v>
      </c>
      <c r="T68" s="31" t="s">
        <v>149</v>
      </c>
      <c r="U68" s="83"/>
      <c r="V68" s="12"/>
      <c r="W68" s="12"/>
      <c r="X68" s="12"/>
      <c r="Y68" s="12"/>
      <c r="Z68" s="98"/>
      <c r="AA68" s="12"/>
      <c r="AB68" s="6"/>
      <c r="AC68" s="6"/>
      <c r="AD68" s="6"/>
      <c r="AE68" s="6"/>
      <c r="AF68" s="6"/>
      <c r="AG68" s="2"/>
      <c r="AH68" s="6"/>
      <c r="AI68" s="3"/>
      <c r="AJ68" s="109"/>
      <c r="AT68" s="6"/>
      <c r="AU68" s="6"/>
    </row>
    <row r="69" spans="3:47" ht="15.5" thickTop="1" x14ac:dyDescent="0.3">
      <c r="C69" s="107"/>
      <c r="D69" s="2"/>
      <c r="E69" s="18" t="s">
        <v>41</v>
      </c>
      <c r="F69" s="20" t="s">
        <v>128</v>
      </c>
      <c r="G69" s="6"/>
      <c r="H69" s="75" t="s">
        <v>125</v>
      </c>
      <c r="I69" s="72" t="s">
        <v>118</v>
      </c>
      <c r="J69" s="76" t="s">
        <v>126</v>
      </c>
      <c r="K69" s="6"/>
      <c r="L69" s="6"/>
      <c r="M69" s="2"/>
      <c r="N69" s="6"/>
      <c r="O69" s="6"/>
      <c r="P69" s="6"/>
      <c r="Q69" s="6"/>
      <c r="R69" s="88"/>
      <c r="S69" s="11"/>
      <c r="T69" s="6"/>
      <c r="U69" s="83"/>
      <c r="V69" s="6"/>
      <c r="W69" s="6"/>
      <c r="X69" s="6"/>
      <c r="Y69" s="6"/>
      <c r="Z69" s="3"/>
      <c r="AA69" s="6"/>
      <c r="AB69" s="6"/>
      <c r="AC69" s="34"/>
      <c r="AD69" s="74" t="s">
        <v>130</v>
      </c>
      <c r="AE69" s="1"/>
      <c r="AF69" s="6"/>
      <c r="AG69" s="2"/>
      <c r="AH69" s="6"/>
      <c r="AI69" s="3"/>
      <c r="AJ69" s="109"/>
      <c r="AT69" s="6"/>
      <c r="AU69" s="6"/>
    </row>
    <row r="70" spans="3:47" ht="14" thickBot="1" x14ac:dyDescent="0.35">
      <c r="C70" s="107"/>
      <c r="D70" s="2"/>
      <c r="E70" s="6"/>
      <c r="F70" s="3"/>
      <c r="G70" s="6"/>
      <c r="H70" s="4"/>
      <c r="I70" s="10"/>
      <c r="J70" s="5"/>
      <c r="K70" s="6"/>
      <c r="L70" s="6"/>
      <c r="M70" s="2"/>
      <c r="N70" s="6"/>
      <c r="O70" s="6"/>
      <c r="P70" s="6"/>
      <c r="Q70" s="6"/>
      <c r="R70" s="89" t="s">
        <v>38</v>
      </c>
      <c r="S70" s="22" t="s">
        <v>46</v>
      </c>
      <c r="T70" s="6"/>
      <c r="U70" s="83"/>
      <c r="V70" s="6"/>
      <c r="W70" s="6"/>
      <c r="X70" s="6"/>
      <c r="Y70" s="6"/>
      <c r="Z70" s="3"/>
      <c r="AA70" s="6"/>
      <c r="AB70" s="6"/>
      <c r="AC70" s="2"/>
      <c r="AD70" s="6"/>
      <c r="AE70" s="3"/>
      <c r="AF70" s="6"/>
      <c r="AG70" s="2"/>
      <c r="AH70" s="6"/>
      <c r="AI70" s="3"/>
      <c r="AJ70" s="109"/>
      <c r="AT70" s="6"/>
      <c r="AU70" s="6"/>
    </row>
    <row r="71" spans="3:47" ht="14" thickBot="1" x14ac:dyDescent="0.35">
      <c r="C71" s="107"/>
      <c r="D71" s="2"/>
      <c r="E71" s="6"/>
      <c r="F71" s="3"/>
      <c r="G71" s="6"/>
      <c r="H71" s="6"/>
      <c r="I71" s="6"/>
      <c r="J71" s="6"/>
      <c r="K71" s="6"/>
      <c r="L71" s="6"/>
      <c r="M71" s="2"/>
      <c r="N71" s="6"/>
      <c r="O71" s="6"/>
      <c r="P71" s="6"/>
      <c r="Q71" s="6"/>
      <c r="R71" s="90" t="s">
        <v>49</v>
      </c>
      <c r="S71" s="31" t="s">
        <v>50</v>
      </c>
      <c r="T71" s="6"/>
      <c r="U71" s="83"/>
      <c r="V71" s="6"/>
      <c r="W71" s="6"/>
      <c r="X71" s="6"/>
      <c r="Y71" s="16" t="s">
        <v>38</v>
      </c>
      <c r="Z71" s="19" t="s">
        <v>54</v>
      </c>
      <c r="AA71" s="101"/>
      <c r="AB71" s="6"/>
      <c r="AC71" s="75" t="s">
        <v>136</v>
      </c>
      <c r="AD71" s="72" t="s">
        <v>131</v>
      </c>
      <c r="AE71" s="76" t="s">
        <v>134</v>
      </c>
      <c r="AF71" s="6"/>
      <c r="AG71" s="21" t="s">
        <v>38</v>
      </c>
      <c r="AH71" s="22" t="s">
        <v>138</v>
      </c>
      <c r="AI71" s="3"/>
      <c r="AJ71" s="109"/>
      <c r="AT71" s="6"/>
      <c r="AU71" s="6"/>
    </row>
    <row r="72" spans="3:47" ht="14.5" thickTop="1" thickBot="1" x14ac:dyDescent="0.35">
      <c r="C72" s="107"/>
      <c r="D72" s="2"/>
      <c r="E72" s="6"/>
      <c r="F72" s="3"/>
      <c r="G72" s="6"/>
      <c r="H72" s="6"/>
      <c r="I72" s="6"/>
      <c r="J72" s="6"/>
      <c r="K72" s="6"/>
      <c r="L72" s="6"/>
      <c r="M72" s="2"/>
      <c r="N72" s="6"/>
      <c r="O72" s="6"/>
      <c r="P72" s="6"/>
      <c r="Q72" s="6"/>
      <c r="R72" s="82"/>
      <c r="S72" s="6"/>
      <c r="T72" s="6"/>
      <c r="U72" s="83"/>
      <c r="V72" s="6"/>
      <c r="W72" s="6"/>
      <c r="X72" s="6"/>
      <c r="Y72" s="18" t="s">
        <v>49</v>
      </c>
      <c r="Z72" s="20" t="s">
        <v>53</v>
      </c>
      <c r="AA72" s="102"/>
      <c r="AB72" s="71" t="s">
        <v>37</v>
      </c>
      <c r="AC72" s="75" t="s">
        <v>122</v>
      </c>
      <c r="AD72" s="73" t="s">
        <v>132</v>
      </c>
      <c r="AE72" s="76" t="s">
        <v>122</v>
      </c>
      <c r="AF72" s="15" t="s">
        <v>37</v>
      </c>
      <c r="AG72" s="2" t="s">
        <v>40</v>
      </c>
      <c r="AH72" s="23" t="s">
        <v>139</v>
      </c>
      <c r="AI72" s="3"/>
      <c r="AJ72" s="109"/>
      <c r="AT72" s="6"/>
      <c r="AU72" s="6"/>
    </row>
    <row r="73" spans="3:47" ht="14" thickTop="1" x14ac:dyDescent="0.3">
      <c r="C73" s="107"/>
      <c r="D73" s="2"/>
      <c r="E73" s="6"/>
      <c r="F73" s="3"/>
      <c r="G73" s="6"/>
      <c r="H73" s="6"/>
      <c r="I73" s="6"/>
      <c r="J73" s="6"/>
      <c r="K73" s="6"/>
      <c r="L73" s="6"/>
      <c r="M73" s="2"/>
      <c r="N73" s="6"/>
      <c r="O73" s="6"/>
      <c r="P73" s="6"/>
      <c r="Q73" s="6"/>
      <c r="R73" s="82"/>
      <c r="S73" s="6"/>
      <c r="T73" s="6"/>
      <c r="U73" s="83"/>
      <c r="V73" s="6"/>
      <c r="W73" s="6"/>
      <c r="X73" s="6"/>
      <c r="Y73" s="6"/>
      <c r="Z73" s="3"/>
      <c r="AA73" s="6"/>
      <c r="AB73" s="12"/>
      <c r="AC73" s="75" t="s">
        <v>135</v>
      </c>
      <c r="AD73" s="72" t="s">
        <v>133</v>
      </c>
      <c r="AE73" s="76" t="s">
        <v>137</v>
      </c>
      <c r="AF73" s="12"/>
      <c r="AG73" s="24" t="s">
        <v>41</v>
      </c>
      <c r="AH73" s="25" t="s">
        <v>140</v>
      </c>
      <c r="AI73" s="3"/>
      <c r="AJ73" s="109"/>
      <c r="AT73" s="6"/>
      <c r="AU73" s="6"/>
    </row>
    <row r="74" spans="3:47" ht="14" thickBot="1" x14ac:dyDescent="0.35">
      <c r="C74" s="107"/>
      <c r="D74" s="2"/>
      <c r="E74" s="6"/>
      <c r="F74" s="3"/>
      <c r="G74" s="6"/>
      <c r="H74" s="6"/>
      <c r="I74" s="6"/>
      <c r="J74" s="6"/>
      <c r="K74" s="6"/>
      <c r="L74" s="6"/>
      <c r="M74" s="2"/>
      <c r="N74" s="6"/>
      <c r="O74" s="6"/>
      <c r="P74" s="6"/>
      <c r="Q74" s="6"/>
      <c r="R74" s="82"/>
      <c r="S74" s="6"/>
      <c r="T74" s="16" t="s">
        <v>38</v>
      </c>
      <c r="U74" s="91" t="s">
        <v>54</v>
      </c>
      <c r="V74" s="6"/>
      <c r="W74" s="6"/>
      <c r="X74" s="6"/>
      <c r="Y74" s="6"/>
      <c r="Z74" s="3"/>
      <c r="AA74" s="6"/>
      <c r="AB74" s="6"/>
      <c r="AC74" s="4"/>
      <c r="AD74" s="10"/>
      <c r="AE74" s="5"/>
      <c r="AF74" s="6"/>
      <c r="AG74" s="2"/>
      <c r="AH74" s="6"/>
      <c r="AI74" s="3"/>
      <c r="AJ74" s="109"/>
      <c r="AT74" s="6"/>
      <c r="AU74" s="6"/>
    </row>
    <row r="75" spans="3:47" x14ac:dyDescent="0.3">
      <c r="C75" s="107"/>
      <c r="D75" s="2"/>
      <c r="E75" s="6"/>
      <c r="F75" s="3"/>
      <c r="G75" s="6"/>
      <c r="H75" s="6"/>
      <c r="I75" s="6"/>
      <c r="J75" s="6"/>
      <c r="K75" s="6"/>
      <c r="L75" s="6"/>
      <c r="M75" s="2"/>
      <c r="N75" s="6"/>
      <c r="O75" s="6"/>
      <c r="P75" s="6"/>
      <c r="Q75" s="6"/>
      <c r="R75" s="82"/>
      <c r="S75" s="6"/>
      <c r="T75" s="18" t="s">
        <v>49</v>
      </c>
      <c r="U75" s="92" t="s">
        <v>53</v>
      </c>
      <c r="V75" s="6"/>
      <c r="W75" s="6"/>
      <c r="X75" s="6"/>
      <c r="Y75" s="6"/>
      <c r="Z75" s="3"/>
      <c r="AA75" s="6"/>
      <c r="AB75" s="6"/>
      <c r="AC75" s="6"/>
      <c r="AD75" s="6"/>
      <c r="AE75" s="6"/>
      <c r="AF75" s="6"/>
      <c r="AG75" s="2"/>
      <c r="AH75" s="6"/>
      <c r="AI75" s="3"/>
      <c r="AJ75" s="109"/>
      <c r="AT75" s="6"/>
      <c r="AU75" s="6"/>
    </row>
    <row r="76" spans="3:47" ht="14" thickBot="1" x14ac:dyDescent="0.35">
      <c r="C76" s="107"/>
      <c r="D76" s="4"/>
      <c r="E76" s="10"/>
      <c r="F76" s="5"/>
      <c r="G76" s="6"/>
      <c r="H76" s="6"/>
      <c r="I76" s="6"/>
      <c r="J76" s="6"/>
      <c r="K76" s="6"/>
      <c r="L76" s="6"/>
      <c r="M76" s="2"/>
      <c r="N76" s="6"/>
      <c r="O76" s="6"/>
      <c r="P76" s="6"/>
      <c r="Q76" s="6"/>
      <c r="R76" s="84"/>
      <c r="S76" s="93"/>
      <c r="T76" s="93"/>
      <c r="U76" s="87"/>
      <c r="V76" s="6"/>
      <c r="W76" s="6"/>
      <c r="X76" s="6"/>
      <c r="Y76" s="6"/>
      <c r="Z76" s="3"/>
      <c r="AA76" s="6"/>
      <c r="AB76" s="6"/>
      <c r="AC76" s="6"/>
      <c r="AD76" s="6"/>
      <c r="AE76" s="6"/>
      <c r="AF76" s="6"/>
      <c r="AG76" s="4"/>
      <c r="AH76" s="10"/>
      <c r="AI76" s="5"/>
      <c r="AJ76" s="109"/>
      <c r="AT76" s="6"/>
      <c r="AU76" s="6"/>
    </row>
    <row r="77" spans="3:47" x14ac:dyDescent="0.3">
      <c r="C77" s="107"/>
      <c r="D77" s="6"/>
      <c r="E77" s="6"/>
      <c r="F77" s="6"/>
      <c r="G77" s="6"/>
      <c r="H77" s="6"/>
      <c r="I77" s="6"/>
      <c r="J77" s="6"/>
      <c r="K77" s="6"/>
      <c r="L77" s="6"/>
      <c r="M77" s="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3"/>
      <c r="AA77" s="6"/>
      <c r="AB77" s="6"/>
      <c r="AC77" s="6"/>
      <c r="AD77" s="6"/>
      <c r="AE77" s="6"/>
      <c r="AF77" s="6"/>
      <c r="AG77" s="6"/>
      <c r="AH77" s="6"/>
      <c r="AI77" s="6"/>
      <c r="AJ77" s="109"/>
      <c r="AT77" s="6"/>
      <c r="AU77" s="6"/>
    </row>
    <row r="78" spans="3:47" ht="14" thickBot="1" x14ac:dyDescent="0.35">
      <c r="C78" s="107"/>
      <c r="D78" s="6"/>
      <c r="E78" s="6"/>
      <c r="F78" s="6"/>
      <c r="G78" s="6"/>
      <c r="H78" s="6"/>
      <c r="I78" s="6"/>
      <c r="J78" s="6"/>
      <c r="K78" s="6"/>
      <c r="L78" s="6"/>
      <c r="M78" s="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3"/>
      <c r="AA78" s="6"/>
      <c r="AB78" s="6"/>
      <c r="AC78" s="6"/>
      <c r="AD78" s="6"/>
      <c r="AE78" s="6"/>
      <c r="AF78" s="6"/>
      <c r="AG78" s="6"/>
      <c r="AH78" s="6"/>
      <c r="AI78" s="6"/>
      <c r="AJ78" s="109"/>
    </row>
    <row r="79" spans="3:47" ht="15" x14ac:dyDescent="0.3">
      <c r="C79" s="107"/>
      <c r="D79" s="6"/>
      <c r="E79" s="6"/>
      <c r="F79" s="6"/>
      <c r="G79" s="6"/>
      <c r="H79" s="6"/>
      <c r="I79" s="6"/>
      <c r="J79" s="6"/>
      <c r="K79" s="6"/>
      <c r="L79" s="6"/>
      <c r="M79" s="2"/>
      <c r="N79" s="6"/>
      <c r="O79" s="6"/>
      <c r="P79" s="6"/>
      <c r="Q79" s="6"/>
      <c r="R79" s="78" t="s">
        <v>154</v>
      </c>
      <c r="S79" s="79" t="s">
        <v>38</v>
      </c>
      <c r="T79" s="80" t="s">
        <v>148</v>
      </c>
      <c r="U79" s="81"/>
      <c r="V79" s="6"/>
      <c r="W79" s="6"/>
      <c r="X79" s="6"/>
      <c r="Y79" s="6"/>
      <c r="Z79" s="3"/>
      <c r="AA79" s="6"/>
      <c r="AB79" s="6"/>
      <c r="AC79" s="6"/>
      <c r="AD79" s="6"/>
      <c r="AE79" s="6"/>
      <c r="AF79" s="6"/>
      <c r="AG79" s="6"/>
      <c r="AH79" s="6"/>
      <c r="AI79" s="6"/>
      <c r="AJ79" s="109"/>
    </row>
    <row r="80" spans="3:47" ht="15" x14ac:dyDescent="0.3">
      <c r="C80" s="107"/>
      <c r="D80" s="6"/>
      <c r="E80" s="6"/>
      <c r="F80" s="6"/>
      <c r="G80" s="6"/>
      <c r="H80" s="6"/>
      <c r="I80" s="6"/>
      <c r="J80" s="6"/>
      <c r="K80" s="6"/>
      <c r="L80" s="6"/>
      <c r="M80" s="2"/>
      <c r="N80" s="6"/>
      <c r="O80" s="6"/>
      <c r="P80" s="6"/>
      <c r="Q80" s="6"/>
      <c r="R80" s="88"/>
      <c r="S80" s="18" t="s">
        <v>49</v>
      </c>
      <c r="T80" s="31" t="s">
        <v>149</v>
      </c>
      <c r="U80" s="83"/>
      <c r="V80" s="6"/>
      <c r="W80" s="6"/>
      <c r="X80" s="6"/>
      <c r="Y80" s="6"/>
      <c r="Z80" s="3"/>
      <c r="AA80" s="6"/>
      <c r="AB80" s="6"/>
      <c r="AC80" s="6"/>
      <c r="AD80" s="6"/>
      <c r="AE80" s="6"/>
      <c r="AF80" s="6"/>
      <c r="AG80" s="6"/>
      <c r="AH80" s="6"/>
      <c r="AI80" s="6"/>
      <c r="AJ80" s="109"/>
      <c r="AK80" s="6"/>
    </row>
    <row r="81" spans="3:37" ht="15" x14ac:dyDescent="0.3">
      <c r="C81" s="107"/>
      <c r="D81" s="6"/>
      <c r="E81" s="6"/>
      <c r="F81" s="6"/>
      <c r="G81" s="6"/>
      <c r="H81" s="6"/>
      <c r="I81" s="6"/>
      <c r="J81" s="6"/>
      <c r="K81" s="6"/>
      <c r="L81" s="6"/>
      <c r="M81" s="2"/>
      <c r="N81" s="6"/>
      <c r="O81" s="6"/>
      <c r="P81" s="6"/>
      <c r="Q81" s="6"/>
      <c r="R81" s="88"/>
      <c r="S81" s="11"/>
      <c r="T81" s="6"/>
      <c r="U81" s="83"/>
      <c r="V81" s="6"/>
      <c r="W81" s="6"/>
      <c r="X81" s="6"/>
      <c r="Y81" s="6"/>
      <c r="Z81" s="3"/>
      <c r="AA81" s="6"/>
      <c r="AB81" s="6"/>
      <c r="AC81" s="6"/>
      <c r="AD81" s="6"/>
      <c r="AE81" s="6"/>
      <c r="AF81" s="6"/>
      <c r="AG81" s="6"/>
      <c r="AH81" s="6"/>
      <c r="AI81" s="6"/>
      <c r="AJ81" s="109"/>
      <c r="AK81" s="6"/>
    </row>
    <row r="82" spans="3:37" x14ac:dyDescent="0.3">
      <c r="C82" s="107"/>
      <c r="D82" s="6"/>
      <c r="E82" s="6"/>
      <c r="F82" s="6"/>
      <c r="G82" s="6"/>
      <c r="H82" s="6"/>
      <c r="I82" s="6"/>
      <c r="J82" s="6"/>
      <c r="K82" s="6"/>
      <c r="L82" s="6"/>
      <c r="M82" s="2"/>
      <c r="N82" s="6"/>
      <c r="O82" s="6"/>
      <c r="P82" s="6"/>
      <c r="Q82" s="6"/>
      <c r="R82" s="89" t="s">
        <v>38</v>
      </c>
      <c r="S82" s="22" t="s">
        <v>46</v>
      </c>
      <c r="T82" s="6"/>
      <c r="U82" s="83"/>
      <c r="V82" s="6"/>
      <c r="W82" s="6"/>
      <c r="X82" s="6"/>
      <c r="Y82" s="6"/>
      <c r="Z82" s="3"/>
      <c r="AA82" s="6"/>
      <c r="AB82" s="6"/>
      <c r="AC82" s="6"/>
      <c r="AD82" s="6"/>
      <c r="AE82" s="6"/>
      <c r="AF82" s="6"/>
      <c r="AG82" s="6"/>
      <c r="AH82" s="6"/>
      <c r="AI82" s="6"/>
      <c r="AJ82" s="109"/>
      <c r="AK82" s="6"/>
    </row>
    <row r="83" spans="3:37" x14ac:dyDescent="0.3">
      <c r="C83" s="107"/>
      <c r="D83" s="6"/>
      <c r="E83" s="6"/>
      <c r="F83" s="6"/>
      <c r="G83" s="6"/>
      <c r="H83" s="6"/>
      <c r="I83" s="6"/>
      <c r="J83" s="6"/>
      <c r="K83" s="6"/>
      <c r="L83" s="6"/>
      <c r="M83" s="2"/>
      <c r="N83" s="6"/>
      <c r="O83" s="6"/>
      <c r="P83" s="6"/>
      <c r="Q83" s="6"/>
      <c r="R83" s="90" t="s">
        <v>49</v>
      </c>
      <c r="S83" s="31" t="s">
        <v>50</v>
      </c>
      <c r="T83" s="6"/>
      <c r="U83" s="83"/>
      <c r="V83" s="6"/>
      <c r="W83" s="6"/>
      <c r="X83" s="6"/>
      <c r="Y83" s="6"/>
      <c r="Z83" s="3"/>
      <c r="AA83" s="6"/>
      <c r="AB83" s="6"/>
      <c r="AC83" s="6"/>
      <c r="AD83" s="6"/>
      <c r="AE83" s="6"/>
      <c r="AF83" s="6"/>
      <c r="AG83" s="6"/>
      <c r="AH83" s="6"/>
      <c r="AI83" s="6"/>
      <c r="AJ83" s="109"/>
      <c r="AK83" s="6"/>
    </row>
    <row r="84" spans="3:37" x14ac:dyDescent="0.3">
      <c r="C84" s="107"/>
      <c r="D84" s="6"/>
      <c r="E84" s="6"/>
      <c r="F84" s="6"/>
      <c r="G84" s="6"/>
      <c r="H84" s="6"/>
      <c r="I84" s="6"/>
      <c r="J84" s="6"/>
      <c r="K84" s="6"/>
      <c r="L84" s="6"/>
      <c r="M84" s="2"/>
      <c r="N84" s="6"/>
      <c r="O84" s="6"/>
      <c r="P84" s="6"/>
      <c r="Q84" s="6"/>
      <c r="R84" s="82"/>
      <c r="S84" s="6"/>
      <c r="T84" s="6"/>
      <c r="U84" s="83"/>
      <c r="V84" s="6"/>
      <c r="W84" s="6"/>
      <c r="X84" s="6"/>
      <c r="Y84" s="6"/>
      <c r="Z84" s="3"/>
      <c r="AA84" s="6"/>
      <c r="AB84" s="6"/>
      <c r="AC84" s="6"/>
      <c r="AD84" s="6"/>
      <c r="AE84" s="6"/>
      <c r="AF84" s="6"/>
      <c r="AG84" s="6"/>
      <c r="AH84" s="6"/>
      <c r="AI84" s="6"/>
      <c r="AJ84" s="109"/>
      <c r="AK84" s="6"/>
    </row>
    <row r="85" spans="3:37" x14ac:dyDescent="0.3">
      <c r="C85" s="107"/>
      <c r="D85" s="6"/>
      <c r="E85" s="6"/>
      <c r="F85" s="6"/>
      <c r="G85" s="6"/>
      <c r="H85" s="6"/>
      <c r="I85" s="6"/>
      <c r="J85" s="6"/>
      <c r="K85" s="6"/>
      <c r="L85" s="6"/>
      <c r="M85" s="2"/>
      <c r="N85" s="6"/>
      <c r="O85" s="6"/>
      <c r="P85" s="6"/>
      <c r="Q85" s="6"/>
      <c r="R85" s="82"/>
      <c r="S85" s="6"/>
      <c r="T85" s="6"/>
      <c r="U85" s="83"/>
      <c r="V85" s="6"/>
      <c r="W85" s="6"/>
      <c r="X85" s="6"/>
      <c r="Y85" s="6"/>
      <c r="Z85" s="3"/>
      <c r="AA85" s="6"/>
      <c r="AB85" s="6"/>
      <c r="AC85" s="6"/>
      <c r="AD85" s="6"/>
      <c r="AE85" s="6"/>
      <c r="AF85" s="6"/>
      <c r="AG85" s="6"/>
      <c r="AH85" s="6"/>
      <c r="AI85" s="6"/>
      <c r="AJ85" s="109"/>
      <c r="AK85" s="6"/>
    </row>
    <row r="86" spans="3:37" x14ac:dyDescent="0.3">
      <c r="C86" s="107"/>
      <c r="D86" s="6"/>
      <c r="E86" s="6"/>
      <c r="F86" s="6"/>
      <c r="G86" s="6"/>
      <c r="H86" s="6"/>
      <c r="I86" s="6"/>
      <c r="J86" s="6"/>
      <c r="K86" s="6"/>
      <c r="L86" s="6"/>
      <c r="M86" s="2"/>
      <c r="N86" s="6"/>
      <c r="O86" s="6"/>
      <c r="P86" s="6"/>
      <c r="Q86" s="6"/>
      <c r="R86" s="82"/>
      <c r="S86" s="6"/>
      <c r="T86" s="16" t="s">
        <v>38</v>
      </c>
      <c r="U86" s="91" t="s">
        <v>54</v>
      </c>
      <c r="V86" s="6"/>
      <c r="W86" s="6"/>
      <c r="X86" s="6"/>
      <c r="Y86" s="6"/>
      <c r="Z86" s="3"/>
      <c r="AA86" s="6"/>
      <c r="AB86" s="6"/>
      <c r="AC86" s="6"/>
      <c r="AD86" s="6"/>
      <c r="AE86" s="6"/>
      <c r="AF86" s="6"/>
      <c r="AG86" s="6"/>
      <c r="AH86" s="6"/>
      <c r="AI86" s="6"/>
      <c r="AJ86" s="109"/>
    </row>
    <row r="87" spans="3:37" x14ac:dyDescent="0.3">
      <c r="C87" s="107"/>
      <c r="D87" s="6"/>
      <c r="E87" s="6"/>
      <c r="F87" s="6"/>
      <c r="G87" s="6"/>
      <c r="H87" s="6"/>
      <c r="I87" s="6"/>
      <c r="J87" s="6"/>
      <c r="K87" s="6"/>
      <c r="L87" s="6"/>
      <c r="M87" s="2"/>
      <c r="N87" s="6"/>
      <c r="O87" s="6"/>
      <c r="P87" s="6"/>
      <c r="Q87" s="6"/>
      <c r="R87" s="82"/>
      <c r="S87" s="6"/>
      <c r="T87" s="18" t="s">
        <v>49</v>
      </c>
      <c r="U87" s="92" t="s">
        <v>53</v>
      </c>
      <c r="V87" s="6"/>
      <c r="W87" s="6"/>
      <c r="X87" s="6"/>
      <c r="Y87" s="6"/>
      <c r="Z87" s="3"/>
      <c r="AA87" s="6"/>
      <c r="AB87" s="6"/>
      <c r="AC87" s="6"/>
      <c r="AD87" s="6"/>
      <c r="AE87" s="6"/>
      <c r="AF87" s="6"/>
      <c r="AG87" s="6"/>
      <c r="AH87" s="6"/>
      <c r="AI87" s="6"/>
      <c r="AJ87" s="109"/>
    </row>
    <row r="88" spans="3:37" ht="14" thickBot="1" x14ac:dyDescent="0.35">
      <c r="C88" s="107"/>
      <c r="D88" s="6"/>
      <c r="E88" s="6"/>
      <c r="F88" s="6"/>
      <c r="G88" s="6"/>
      <c r="H88" s="6"/>
      <c r="I88" s="6"/>
      <c r="J88" s="6"/>
      <c r="K88" s="6"/>
      <c r="L88" s="6"/>
      <c r="M88" s="2"/>
      <c r="N88" s="6"/>
      <c r="O88" s="6"/>
      <c r="P88" s="6"/>
      <c r="Q88" s="6"/>
      <c r="R88" s="84"/>
      <c r="S88" s="93"/>
      <c r="T88" s="93"/>
      <c r="U88" s="87"/>
      <c r="V88" s="6"/>
      <c r="W88" s="6"/>
      <c r="X88" s="6"/>
      <c r="Y88" s="6"/>
      <c r="Z88" s="3"/>
      <c r="AA88" s="6"/>
      <c r="AB88" s="6"/>
      <c r="AC88" s="6"/>
      <c r="AD88" s="6"/>
      <c r="AE88" s="6"/>
      <c r="AF88" s="6"/>
      <c r="AG88" s="6"/>
      <c r="AH88" s="6"/>
      <c r="AI88" s="6"/>
      <c r="AJ88" s="109"/>
    </row>
    <row r="89" spans="3:37" x14ac:dyDescent="0.3">
      <c r="C89" s="107"/>
      <c r="D89" s="6"/>
      <c r="E89" s="6"/>
      <c r="F89" s="6"/>
      <c r="G89" s="6"/>
      <c r="H89" s="6"/>
      <c r="I89" s="6"/>
      <c r="J89" s="6"/>
      <c r="K89" s="6"/>
      <c r="L89" s="6"/>
      <c r="M89" s="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3"/>
      <c r="AA89" s="6"/>
      <c r="AB89" s="6"/>
      <c r="AC89" s="6"/>
      <c r="AD89" s="6"/>
      <c r="AE89" s="6"/>
      <c r="AF89" s="6"/>
      <c r="AG89" s="6"/>
      <c r="AH89" s="6"/>
      <c r="AI89" s="6"/>
      <c r="AJ89" s="109"/>
    </row>
    <row r="90" spans="3:37" ht="14" thickBot="1" x14ac:dyDescent="0.35">
      <c r="C90" s="107"/>
      <c r="D90" s="6"/>
      <c r="E90" s="6"/>
      <c r="F90" s="6"/>
      <c r="G90" s="6"/>
      <c r="H90" s="6"/>
      <c r="I90" s="6"/>
      <c r="J90" s="6"/>
      <c r="K90" s="6"/>
      <c r="L90" s="6"/>
      <c r="M90" s="4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5"/>
      <c r="AA90" s="6"/>
      <c r="AB90" s="6"/>
      <c r="AC90" s="6"/>
      <c r="AD90" s="6"/>
      <c r="AE90" s="6"/>
      <c r="AF90" s="6"/>
      <c r="AG90" s="6"/>
      <c r="AH90" s="6"/>
      <c r="AI90" s="6"/>
      <c r="AJ90" s="109"/>
    </row>
    <row r="91" spans="3:37" x14ac:dyDescent="0.3">
      <c r="C91" s="10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109"/>
    </row>
    <row r="92" spans="3:37" x14ac:dyDescent="0.3">
      <c r="C92" s="10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109"/>
    </row>
    <row r="93" spans="3:37" x14ac:dyDescent="0.3">
      <c r="C93" s="10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109"/>
    </row>
    <row r="94" spans="3:37" x14ac:dyDescent="0.3">
      <c r="C94" s="10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109"/>
    </row>
    <row r="95" spans="3:37" x14ac:dyDescent="0.3">
      <c r="C95" s="10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109"/>
    </row>
    <row r="96" spans="3:37" x14ac:dyDescent="0.3">
      <c r="C96" s="10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109"/>
    </row>
    <row r="97" spans="3:36" x14ac:dyDescent="0.3">
      <c r="C97" s="10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109"/>
    </row>
    <row r="98" spans="3:36" ht="14" thickBot="1" x14ac:dyDescent="0.35">
      <c r="C98" s="110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2"/>
    </row>
    <row r="99" spans="3:36" ht="14" thickTop="1" x14ac:dyDescent="0.3"/>
  </sheetData>
  <pageMargins left="0.75" right="0.75" top="1" bottom="1" header="0.5" footer="0.5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Z51"/>
  <sheetViews>
    <sheetView zoomScale="55" zoomScaleNormal="55" workbookViewId="0">
      <selection activeCell="C2" sqref="C2"/>
    </sheetView>
  </sheetViews>
  <sheetFormatPr defaultColWidth="11.15234375" defaultRowHeight="13.5" x14ac:dyDescent="0.3"/>
  <cols>
    <col min="1" max="1" width="8.69140625" customWidth="1"/>
    <col min="2" max="2" width="2.69140625" customWidth="1"/>
    <col min="3" max="3" width="8.69140625" customWidth="1"/>
    <col min="4" max="8" width="10.69140625" customWidth="1"/>
    <col min="9" max="9" width="12.69140625" customWidth="1"/>
    <col min="10" max="11" width="10.69140625" customWidth="1"/>
    <col min="12" max="12" width="2.69140625" customWidth="1"/>
    <col min="13" max="16" width="10.69140625" customWidth="1"/>
    <col min="17" max="17" width="2.69140625" customWidth="1"/>
    <col min="18" max="25" width="10.69140625" customWidth="1"/>
    <col min="26" max="26" width="8.69140625" customWidth="1"/>
    <col min="27" max="27" width="2.69140625" customWidth="1"/>
    <col min="28" max="30" width="10.69140625" customWidth="1"/>
    <col min="31" max="31" width="8.69140625" customWidth="1"/>
    <col min="32" max="32" width="2.69140625" customWidth="1"/>
  </cols>
  <sheetData>
    <row r="2" spans="3:26" ht="19.5" x14ac:dyDescent="0.35">
      <c r="C2" s="33" t="s">
        <v>92</v>
      </c>
    </row>
    <row r="4" spans="3:26" ht="14" thickBot="1" x14ac:dyDescent="0.35"/>
    <row r="5" spans="3:26" ht="14" thickBot="1" x14ac:dyDescent="0.35">
      <c r="C5" s="3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"/>
    </row>
    <row r="6" spans="3:26" ht="17.5" x14ac:dyDescent="0.35">
      <c r="C6" s="2"/>
      <c r="D6" s="13" t="s">
        <v>65</v>
      </c>
      <c r="E6" s="9"/>
      <c r="F6" s="1"/>
      <c r="G6" s="6"/>
      <c r="H6" s="6"/>
      <c r="I6" s="6"/>
      <c r="J6" s="6"/>
      <c r="K6" s="6"/>
      <c r="L6" s="6"/>
      <c r="M6" s="13" t="s">
        <v>33</v>
      </c>
      <c r="N6" s="9"/>
      <c r="O6" s="9"/>
      <c r="P6" s="1"/>
      <c r="Q6" s="6"/>
      <c r="R6" s="6"/>
      <c r="S6" s="6"/>
      <c r="T6" s="35" t="s">
        <v>73</v>
      </c>
      <c r="W6" s="6"/>
      <c r="X6" s="6"/>
      <c r="Y6" s="6"/>
      <c r="Z6" s="3"/>
    </row>
    <row r="7" spans="3:26" x14ac:dyDescent="0.3">
      <c r="C7" s="2"/>
      <c r="D7" s="38" t="s">
        <v>43</v>
      </c>
      <c r="E7" s="39">
        <v>960</v>
      </c>
      <c r="F7" s="3"/>
      <c r="G7" s="6"/>
      <c r="H7" s="6"/>
      <c r="I7" s="6"/>
      <c r="J7" s="6"/>
      <c r="K7" s="6"/>
      <c r="L7" s="6"/>
      <c r="M7" s="38" t="s">
        <v>93</v>
      </c>
      <c r="N7" s="40">
        <v>1</v>
      </c>
      <c r="O7" s="6"/>
      <c r="P7" s="3"/>
      <c r="Q7" s="6"/>
      <c r="R7" s="6"/>
      <c r="S7" s="6"/>
      <c r="U7" s="6"/>
      <c r="W7" s="6"/>
      <c r="X7" s="6"/>
      <c r="Y7" s="6"/>
      <c r="Z7" s="3"/>
    </row>
    <row r="8" spans="3:26" x14ac:dyDescent="0.3">
      <c r="C8" s="2"/>
      <c r="D8" s="2"/>
      <c r="E8" s="11"/>
      <c r="F8" s="3"/>
      <c r="G8" s="6"/>
      <c r="H8" s="6"/>
      <c r="I8" s="6"/>
      <c r="J8" s="6"/>
      <c r="K8" s="6"/>
      <c r="L8" s="6"/>
      <c r="M8" s="2"/>
      <c r="N8" s="6"/>
      <c r="O8" s="6"/>
      <c r="P8" s="3"/>
      <c r="Q8" s="6"/>
      <c r="R8" s="6"/>
      <c r="S8" s="6"/>
      <c r="U8" s="36" t="s">
        <v>67</v>
      </c>
      <c r="V8" s="37" t="s">
        <v>79</v>
      </c>
      <c r="W8" s="6"/>
      <c r="X8" s="6"/>
      <c r="Y8" s="6"/>
      <c r="Z8" s="3"/>
    </row>
    <row r="9" spans="3:26" ht="14" thickBot="1" x14ac:dyDescent="0.35">
      <c r="C9" s="2"/>
      <c r="D9" s="2"/>
      <c r="E9" s="16" t="s">
        <v>38</v>
      </c>
      <c r="F9" s="19" t="s">
        <v>44</v>
      </c>
      <c r="G9" s="6"/>
      <c r="H9" s="6"/>
      <c r="I9" s="6"/>
      <c r="J9" s="6"/>
      <c r="K9" s="6"/>
      <c r="L9" s="6"/>
      <c r="M9" s="21" t="s">
        <v>38</v>
      </c>
      <c r="N9" s="22" t="s">
        <v>44</v>
      </c>
      <c r="O9" s="6"/>
      <c r="P9" s="3"/>
      <c r="Q9" s="6"/>
      <c r="R9" s="6"/>
      <c r="S9" s="6"/>
      <c r="U9" s="36" t="s">
        <v>34</v>
      </c>
      <c r="V9" s="37" t="s">
        <v>44</v>
      </c>
      <c r="W9" s="6"/>
      <c r="X9" s="6"/>
      <c r="Y9" s="6"/>
      <c r="Z9" s="3"/>
    </row>
    <row r="10" spans="3:26" ht="14.5" thickTop="1" thickBot="1" x14ac:dyDescent="0.35">
      <c r="C10" s="2"/>
      <c r="D10" s="2"/>
      <c r="E10" s="17" t="s">
        <v>40</v>
      </c>
      <c r="F10" s="3" t="s">
        <v>39</v>
      </c>
      <c r="G10" s="6"/>
      <c r="H10" s="6"/>
      <c r="I10" s="6"/>
      <c r="J10" s="6"/>
      <c r="K10" s="42" t="s">
        <v>34</v>
      </c>
      <c r="L10" s="15"/>
      <c r="M10" s="2" t="s">
        <v>49</v>
      </c>
      <c r="N10" s="23" t="s">
        <v>72</v>
      </c>
      <c r="O10" s="6"/>
      <c r="P10" s="3"/>
      <c r="Q10" s="6"/>
      <c r="R10" s="6"/>
      <c r="S10" s="6"/>
      <c r="U10" s="36" t="s">
        <v>36</v>
      </c>
      <c r="V10" s="37" t="s">
        <v>46</v>
      </c>
      <c r="W10" s="6"/>
      <c r="X10" s="6"/>
      <c r="Y10" s="6"/>
      <c r="Z10" s="3"/>
    </row>
    <row r="11" spans="3:26" ht="14" thickTop="1" x14ac:dyDescent="0.3">
      <c r="C11" s="2"/>
      <c r="D11" s="2"/>
      <c r="E11" s="18" t="s">
        <v>41</v>
      </c>
      <c r="F11" s="20" t="s">
        <v>42</v>
      </c>
      <c r="G11" s="6"/>
      <c r="H11" s="6"/>
      <c r="I11" s="6"/>
      <c r="J11" s="6"/>
      <c r="K11" s="12"/>
      <c r="L11" s="12"/>
      <c r="M11" s="24"/>
      <c r="N11" s="25"/>
      <c r="O11" s="6"/>
      <c r="P11" s="3"/>
      <c r="Q11" s="6"/>
      <c r="R11" s="6"/>
      <c r="S11" s="6"/>
      <c r="U11" s="36" t="s">
        <v>35</v>
      </c>
      <c r="V11" s="37" t="s">
        <v>62</v>
      </c>
      <c r="W11" s="6"/>
      <c r="X11" s="6"/>
      <c r="Y11" s="6"/>
      <c r="Z11" s="3"/>
    </row>
    <row r="12" spans="3:26" x14ac:dyDescent="0.3">
      <c r="C12" s="2"/>
      <c r="D12" s="2"/>
      <c r="E12" s="6"/>
      <c r="F12" s="3"/>
      <c r="G12" s="6"/>
      <c r="H12" s="6"/>
      <c r="I12" s="6"/>
      <c r="J12" s="6"/>
      <c r="K12" s="12"/>
      <c r="L12" s="12"/>
      <c r="M12" s="2"/>
      <c r="N12" s="6"/>
      <c r="O12" s="6"/>
      <c r="P12" s="3"/>
      <c r="Q12" s="6"/>
      <c r="R12" s="6"/>
      <c r="S12" s="6"/>
      <c r="U12" s="36" t="s">
        <v>80</v>
      </c>
      <c r="V12" s="37" t="s">
        <v>81</v>
      </c>
      <c r="W12" s="6"/>
      <c r="X12" s="6"/>
      <c r="Y12" s="6"/>
      <c r="Z12" s="3"/>
    </row>
    <row r="13" spans="3:26" x14ac:dyDescent="0.3">
      <c r="C13" s="2"/>
      <c r="D13" s="2"/>
      <c r="E13" s="6"/>
      <c r="F13" s="3"/>
      <c r="G13" s="6"/>
      <c r="H13" s="6"/>
      <c r="I13" s="6"/>
      <c r="J13" s="6"/>
      <c r="K13" s="6"/>
      <c r="L13" s="6"/>
      <c r="M13" s="2"/>
      <c r="N13" s="16" t="s">
        <v>38</v>
      </c>
      <c r="O13" s="26" t="s">
        <v>62</v>
      </c>
      <c r="P13" s="3"/>
      <c r="Q13" s="6"/>
      <c r="R13" s="6"/>
      <c r="S13" s="6"/>
      <c r="U13" s="36" t="s">
        <v>37</v>
      </c>
      <c r="V13" s="37" t="s">
        <v>54</v>
      </c>
      <c r="W13" s="6"/>
      <c r="X13" s="6"/>
      <c r="Y13" s="6"/>
      <c r="Z13" s="3"/>
    </row>
    <row r="14" spans="3:26" ht="14" thickBot="1" x14ac:dyDescent="0.35">
      <c r="C14" s="2"/>
      <c r="D14" s="2"/>
      <c r="E14" s="11"/>
      <c r="F14" s="3"/>
      <c r="G14" s="6"/>
      <c r="H14" s="6"/>
      <c r="I14" s="6"/>
      <c r="J14" s="6"/>
      <c r="K14" s="6"/>
      <c r="L14" s="6"/>
      <c r="M14" s="4"/>
      <c r="N14" s="27" t="s">
        <v>49</v>
      </c>
      <c r="O14" s="28" t="s">
        <v>61</v>
      </c>
      <c r="P14" s="5"/>
      <c r="Q14" s="6"/>
      <c r="R14" s="6"/>
      <c r="S14" s="6"/>
      <c r="T14" s="6"/>
      <c r="U14" s="6"/>
      <c r="V14" s="6"/>
      <c r="W14" s="6"/>
      <c r="X14" s="6"/>
      <c r="Y14" s="6"/>
      <c r="Z14" s="3"/>
    </row>
    <row r="15" spans="3:26" x14ac:dyDescent="0.3">
      <c r="C15" s="2"/>
      <c r="D15" s="2"/>
      <c r="E15" s="6"/>
      <c r="F15" s="3"/>
      <c r="G15" s="6"/>
      <c r="H15" s="6"/>
      <c r="I15" s="6"/>
      <c r="J15" s="6"/>
      <c r="K15" s="6"/>
      <c r="L15" s="6"/>
      <c r="M15" s="6"/>
      <c r="N15" s="6"/>
      <c r="O15" s="7"/>
      <c r="P15" s="6"/>
      <c r="Q15" s="6"/>
      <c r="R15" s="6"/>
      <c r="S15" s="6"/>
      <c r="T15" s="6"/>
      <c r="U15" s="6"/>
      <c r="V15" s="6"/>
      <c r="W15" s="6"/>
      <c r="X15" s="6"/>
      <c r="Y15" s="6"/>
      <c r="Z15" s="3"/>
    </row>
    <row r="16" spans="3:26" x14ac:dyDescent="0.3">
      <c r="C16" s="2"/>
      <c r="D16" s="2"/>
      <c r="E16" s="6"/>
      <c r="F16" s="3"/>
      <c r="G16" s="6"/>
      <c r="H16" s="6"/>
      <c r="I16" s="6"/>
      <c r="J16" s="6"/>
      <c r="K16" s="6"/>
      <c r="L16" s="6"/>
      <c r="M16" s="6"/>
      <c r="N16" s="6"/>
      <c r="O16" s="8" t="s">
        <v>35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3"/>
    </row>
    <row r="17" spans="3:26" ht="14" thickBot="1" x14ac:dyDescent="0.35">
      <c r="C17" s="2"/>
      <c r="D17" s="2"/>
      <c r="E17" s="6"/>
      <c r="F17" s="3"/>
      <c r="G17" s="6"/>
      <c r="H17" s="6"/>
      <c r="I17" s="6"/>
      <c r="J17" s="6"/>
      <c r="K17" s="6"/>
      <c r="L17" s="6"/>
      <c r="M17" s="6"/>
      <c r="N17" s="6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3"/>
    </row>
    <row r="18" spans="3:26" ht="15" x14ac:dyDescent="0.3">
      <c r="C18" s="2"/>
      <c r="D18" s="2"/>
      <c r="E18" s="6"/>
      <c r="F18" s="3"/>
      <c r="G18" s="6"/>
      <c r="H18" s="6"/>
      <c r="I18" s="6"/>
      <c r="J18" s="6"/>
      <c r="K18" s="6"/>
      <c r="L18" s="34"/>
      <c r="M18" s="43" t="s">
        <v>94</v>
      </c>
      <c r="N18" s="9"/>
      <c r="O18" s="9"/>
      <c r="P18" s="9"/>
      <c r="Q18" s="1"/>
      <c r="R18" s="6"/>
      <c r="S18" s="6"/>
      <c r="T18" s="6"/>
      <c r="U18" s="6"/>
      <c r="V18" s="6"/>
      <c r="W18" s="6"/>
      <c r="X18" s="6"/>
      <c r="Y18" s="6"/>
      <c r="Z18" s="3"/>
    </row>
    <row r="19" spans="3:26" x14ac:dyDescent="0.3">
      <c r="C19" s="2"/>
      <c r="D19" s="2"/>
      <c r="E19" s="6"/>
      <c r="F19" s="3"/>
      <c r="G19" s="6"/>
      <c r="H19" s="6"/>
      <c r="I19" s="6"/>
      <c r="J19" s="6"/>
      <c r="K19" s="6"/>
      <c r="L19" s="2"/>
      <c r="M19" s="40" t="s">
        <v>95</v>
      </c>
      <c r="N19" s="40">
        <v>1</v>
      </c>
      <c r="O19" s="6"/>
      <c r="P19" s="6"/>
      <c r="Q19" s="3"/>
      <c r="R19" s="6"/>
      <c r="S19" s="6"/>
      <c r="T19" s="6"/>
      <c r="U19" s="6"/>
      <c r="V19" s="6"/>
      <c r="W19" s="6"/>
      <c r="X19" s="6"/>
      <c r="Y19" s="6"/>
      <c r="Z19" s="3"/>
    </row>
    <row r="20" spans="3:26" ht="14" thickBot="1" x14ac:dyDescent="0.35">
      <c r="C20" s="2"/>
      <c r="D20" s="2"/>
      <c r="E20" s="6"/>
      <c r="F20" s="3"/>
      <c r="G20" s="6"/>
      <c r="H20" s="6"/>
      <c r="I20" s="6"/>
      <c r="J20" s="6"/>
      <c r="K20" s="6"/>
      <c r="L20" s="2"/>
      <c r="M20" s="6"/>
      <c r="N20" s="6"/>
      <c r="O20" s="6"/>
      <c r="P20" s="6"/>
      <c r="Q20" s="3"/>
      <c r="R20" s="6"/>
      <c r="S20" s="6"/>
      <c r="T20" s="6"/>
      <c r="U20" s="6"/>
      <c r="V20" s="6"/>
      <c r="W20" s="6"/>
      <c r="X20" s="6"/>
      <c r="Y20" s="6"/>
      <c r="Z20" s="3"/>
    </row>
    <row r="21" spans="3:26" ht="15" x14ac:dyDescent="0.3">
      <c r="C21" s="2"/>
      <c r="D21" s="2"/>
      <c r="E21" s="6"/>
      <c r="F21" s="3"/>
      <c r="G21" s="6"/>
      <c r="H21" s="6"/>
      <c r="I21" s="6"/>
      <c r="J21" s="6"/>
      <c r="K21" s="6"/>
      <c r="L21" s="2"/>
      <c r="M21" s="13" t="s">
        <v>82</v>
      </c>
      <c r="N21" s="29" t="s">
        <v>38</v>
      </c>
      <c r="O21" s="30" t="s">
        <v>62</v>
      </c>
      <c r="P21" s="1"/>
      <c r="Q21" s="3"/>
      <c r="R21" s="6"/>
      <c r="S21" s="6"/>
      <c r="T21" s="6"/>
      <c r="U21" s="6"/>
      <c r="V21" s="6"/>
      <c r="W21" s="6"/>
      <c r="X21" s="6"/>
      <c r="Y21" s="6"/>
      <c r="Z21" s="3"/>
    </row>
    <row r="22" spans="3:26" x14ac:dyDescent="0.3">
      <c r="C22" s="2"/>
      <c r="D22" s="2"/>
      <c r="E22" s="6"/>
      <c r="F22" s="3"/>
      <c r="G22" s="6"/>
      <c r="H22" s="6"/>
      <c r="I22" s="6"/>
      <c r="J22" s="6"/>
      <c r="K22" s="6"/>
      <c r="L22" s="2"/>
      <c r="M22" s="2"/>
      <c r="N22" s="18" t="s">
        <v>49</v>
      </c>
      <c r="O22" s="31" t="s">
        <v>63</v>
      </c>
      <c r="P22" s="3"/>
      <c r="Q22" s="3"/>
      <c r="R22" s="6"/>
      <c r="S22" s="6"/>
      <c r="T22" s="6"/>
      <c r="U22" s="6"/>
      <c r="V22" s="6"/>
      <c r="W22" s="6"/>
      <c r="X22" s="6"/>
      <c r="Y22" s="6"/>
      <c r="Z22" s="3"/>
    </row>
    <row r="23" spans="3:26" x14ac:dyDescent="0.3">
      <c r="C23" s="2"/>
      <c r="D23" s="2"/>
      <c r="E23" s="6"/>
      <c r="F23" s="3"/>
      <c r="G23" s="6"/>
      <c r="H23" s="6"/>
      <c r="I23" s="6"/>
      <c r="J23" s="6"/>
      <c r="K23" s="6"/>
      <c r="L23" s="2"/>
      <c r="M23" s="2"/>
      <c r="N23" s="6"/>
      <c r="O23" s="11"/>
      <c r="P23" s="3"/>
      <c r="Q23" s="3"/>
      <c r="R23" s="6"/>
      <c r="S23" s="6"/>
      <c r="T23" s="6"/>
      <c r="U23" s="6"/>
      <c r="V23" s="6"/>
      <c r="W23" s="6"/>
      <c r="X23" s="6"/>
      <c r="Y23" s="6"/>
      <c r="Z23" s="3"/>
    </row>
    <row r="24" spans="3:26" x14ac:dyDescent="0.3">
      <c r="C24" s="2"/>
      <c r="D24" s="2"/>
      <c r="E24" s="6"/>
      <c r="F24" s="3"/>
      <c r="G24" s="6"/>
      <c r="H24" s="6"/>
      <c r="I24" s="6"/>
      <c r="J24" s="6"/>
      <c r="K24" s="6"/>
      <c r="L24" s="2"/>
      <c r="M24" s="2"/>
      <c r="N24" s="16" t="s">
        <v>38</v>
      </c>
      <c r="O24" s="22" t="s">
        <v>81</v>
      </c>
      <c r="P24" s="3"/>
      <c r="Q24" s="3"/>
      <c r="R24" s="6"/>
      <c r="S24" s="6"/>
      <c r="T24" s="6"/>
      <c r="U24" s="6"/>
      <c r="V24" s="6"/>
      <c r="W24" s="6"/>
      <c r="X24" s="6"/>
      <c r="Y24" s="6"/>
      <c r="Z24" s="3"/>
    </row>
    <row r="25" spans="3:26" ht="14" thickBot="1" x14ac:dyDescent="0.35">
      <c r="C25" s="2"/>
      <c r="D25" s="2"/>
      <c r="E25" s="6"/>
      <c r="F25" s="3"/>
      <c r="G25" s="6"/>
      <c r="H25" s="6"/>
      <c r="I25" s="6"/>
      <c r="J25" s="6"/>
      <c r="K25" s="6"/>
      <c r="L25" s="2"/>
      <c r="M25" s="4"/>
      <c r="N25" s="27" t="s">
        <v>49</v>
      </c>
      <c r="O25" s="32" t="s">
        <v>87</v>
      </c>
      <c r="P25" s="5"/>
      <c r="Q25" s="3"/>
      <c r="R25" s="6"/>
      <c r="S25" s="6"/>
      <c r="T25" s="6"/>
      <c r="U25" s="6"/>
      <c r="V25" s="6"/>
      <c r="W25" s="6"/>
      <c r="X25" s="6"/>
      <c r="Y25" s="6"/>
      <c r="Z25" s="3"/>
    </row>
    <row r="26" spans="3:26" x14ac:dyDescent="0.3">
      <c r="C26" s="2"/>
      <c r="D26" s="2"/>
      <c r="E26" s="6"/>
      <c r="F26" s="3"/>
      <c r="G26" s="6"/>
      <c r="H26" s="6"/>
      <c r="I26" s="6"/>
      <c r="J26" s="6"/>
      <c r="K26" s="6"/>
      <c r="L26" s="2"/>
      <c r="M26" s="6"/>
      <c r="N26" s="6"/>
      <c r="O26" s="8"/>
      <c r="P26" s="6"/>
      <c r="Q26" s="3"/>
      <c r="R26" s="6"/>
      <c r="S26" s="6"/>
      <c r="T26" s="6"/>
      <c r="U26" s="6"/>
      <c r="V26" s="6"/>
      <c r="W26" s="6"/>
      <c r="X26" s="6"/>
      <c r="Y26" s="6"/>
      <c r="Z26" s="3"/>
    </row>
    <row r="27" spans="3:26" x14ac:dyDescent="0.3">
      <c r="C27" s="2"/>
      <c r="D27" s="2"/>
      <c r="E27" s="6"/>
      <c r="F27" s="3"/>
      <c r="G27" s="6"/>
      <c r="H27" s="6"/>
      <c r="I27" s="6"/>
      <c r="J27" s="6"/>
      <c r="K27" s="6"/>
      <c r="L27" s="2"/>
      <c r="M27" s="6"/>
      <c r="N27" s="6"/>
      <c r="O27" s="8"/>
      <c r="P27" s="6"/>
      <c r="Q27" s="3"/>
      <c r="R27" s="6"/>
      <c r="S27" s="6"/>
      <c r="T27" s="6"/>
      <c r="U27" s="6"/>
      <c r="V27" s="6"/>
      <c r="W27" s="6"/>
      <c r="X27" s="6"/>
      <c r="Y27" s="6"/>
      <c r="Z27" s="3"/>
    </row>
    <row r="28" spans="3:26" x14ac:dyDescent="0.3">
      <c r="C28" s="2"/>
      <c r="D28" s="2"/>
      <c r="E28" s="6"/>
      <c r="F28" s="3"/>
      <c r="G28" s="6"/>
      <c r="H28" s="6"/>
      <c r="I28" s="6"/>
      <c r="J28" s="6"/>
      <c r="K28" s="6"/>
      <c r="L28" s="2"/>
      <c r="M28" s="6"/>
      <c r="N28" s="6"/>
      <c r="O28" s="8"/>
      <c r="P28" s="6"/>
      <c r="Q28" s="3"/>
      <c r="R28" s="6"/>
      <c r="S28" s="6"/>
      <c r="T28" s="6"/>
      <c r="U28" s="6"/>
      <c r="V28" s="6"/>
      <c r="W28" s="6"/>
      <c r="X28" s="6"/>
      <c r="Y28" s="6"/>
      <c r="Z28" s="3"/>
    </row>
    <row r="29" spans="3:26" ht="14" thickBot="1" x14ac:dyDescent="0.35">
      <c r="C29" s="2"/>
      <c r="D29" s="2"/>
      <c r="E29" s="6"/>
      <c r="F29" s="3"/>
      <c r="G29" s="6"/>
      <c r="H29" s="6"/>
      <c r="I29" s="6"/>
      <c r="J29" s="6"/>
      <c r="K29" s="6"/>
      <c r="L29" s="2"/>
      <c r="M29" s="6"/>
      <c r="N29" s="6"/>
      <c r="O29" s="8" t="s">
        <v>91</v>
      </c>
      <c r="P29" s="6"/>
      <c r="Q29" s="3"/>
      <c r="R29" s="6"/>
      <c r="S29" s="6"/>
      <c r="T29" s="6"/>
      <c r="U29" s="6"/>
      <c r="V29" s="6"/>
      <c r="W29" s="6"/>
      <c r="X29" s="6"/>
      <c r="Y29" s="6"/>
      <c r="Z29" s="3"/>
    </row>
    <row r="30" spans="3:26" ht="15.5" thickBot="1" x14ac:dyDescent="0.35">
      <c r="C30" s="2"/>
      <c r="D30" s="2"/>
      <c r="E30" s="6"/>
      <c r="F30" s="3"/>
      <c r="G30" s="6"/>
      <c r="H30" s="6"/>
      <c r="I30" s="6"/>
      <c r="J30" s="6"/>
      <c r="K30" s="6"/>
      <c r="L30" s="2"/>
      <c r="M30" s="13" t="s">
        <v>83</v>
      </c>
      <c r="N30" s="29" t="s">
        <v>38</v>
      </c>
      <c r="O30" s="30" t="s">
        <v>81</v>
      </c>
      <c r="P30" s="1"/>
      <c r="Q30" s="3"/>
      <c r="R30" s="6"/>
      <c r="S30" s="6"/>
      <c r="T30" s="6"/>
      <c r="U30" s="6"/>
      <c r="V30" s="6"/>
      <c r="W30" s="13" t="s">
        <v>66</v>
      </c>
      <c r="X30" s="9"/>
      <c r="Y30" s="1"/>
      <c r="Z30" s="3"/>
    </row>
    <row r="31" spans="3:26" ht="15" x14ac:dyDescent="0.3">
      <c r="C31" s="2"/>
      <c r="D31" s="2"/>
      <c r="E31" s="6"/>
      <c r="F31" s="3"/>
      <c r="G31" s="6"/>
      <c r="H31" s="34"/>
      <c r="I31" s="74" t="s">
        <v>129</v>
      </c>
      <c r="J31" s="1"/>
      <c r="K31" s="6"/>
      <c r="L31" s="2"/>
      <c r="M31" s="14"/>
      <c r="N31" s="18" t="s">
        <v>49</v>
      </c>
      <c r="O31" s="31" t="s">
        <v>87</v>
      </c>
      <c r="P31" s="3"/>
      <c r="Q31" s="3"/>
      <c r="R31" s="6"/>
      <c r="S31" s="6"/>
      <c r="T31" s="6"/>
      <c r="U31" s="6"/>
      <c r="V31" s="6"/>
      <c r="W31" s="38" t="s">
        <v>64</v>
      </c>
      <c r="X31" s="40">
        <v>192</v>
      </c>
      <c r="Y31" s="3"/>
      <c r="Z31" s="3"/>
    </row>
    <row r="32" spans="3:26" ht="15" x14ac:dyDescent="0.3">
      <c r="C32" s="2"/>
      <c r="D32" s="2"/>
      <c r="E32" s="6"/>
      <c r="F32" s="3"/>
      <c r="G32" s="6"/>
      <c r="H32" s="2"/>
      <c r="I32" s="6"/>
      <c r="J32" s="3"/>
      <c r="K32" s="6"/>
      <c r="L32" s="2"/>
      <c r="M32" s="14"/>
      <c r="N32" s="11"/>
      <c r="O32" s="6"/>
      <c r="P32" s="3"/>
      <c r="Q32" s="3"/>
      <c r="R32" s="6"/>
      <c r="S32" s="6"/>
      <c r="T32" s="6"/>
      <c r="U32" s="6"/>
      <c r="V32" s="6"/>
      <c r="W32" s="2"/>
      <c r="X32" s="6"/>
      <c r="Y32" s="3"/>
      <c r="Z32" s="3"/>
    </row>
    <row r="33" spans="3:26" ht="14" thickBot="1" x14ac:dyDescent="0.35">
      <c r="C33" s="2"/>
      <c r="D33" s="2"/>
      <c r="E33" s="16" t="s">
        <v>38</v>
      </c>
      <c r="F33" s="19" t="s">
        <v>127</v>
      </c>
      <c r="G33" s="6"/>
      <c r="H33" s="75" t="s">
        <v>121</v>
      </c>
      <c r="I33" s="72" t="s">
        <v>119</v>
      </c>
      <c r="J33" s="76" t="s">
        <v>123</v>
      </c>
      <c r="K33" s="6"/>
      <c r="L33" s="2"/>
      <c r="M33" s="21" t="s">
        <v>38</v>
      </c>
      <c r="N33" s="22" t="s">
        <v>46</v>
      </c>
      <c r="O33" s="6"/>
      <c r="P33" s="3"/>
      <c r="Q33" s="3"/>
      <c r="R33" s="6"/>
      <c r="S33" s="6"/>
      <c r="T33" s="6"/>
      <c r="U33" s="6"/>
      <c r="V33" s="6"/>
      <c r="W33" s="2"/>
      <c r="X33" s="6"/>
      <c r="Y33" s="3"/>
      <c r="Z33" s="3"/>
    </row>
    <row r="34" spans="3:26" ht="14.5" thickTop="1" thickBot="1" x14ac:dyDescent="0.35">
      <c r="C34" s="2"/>
      <c r="D34" s="2"/>
      <c r="E34" s="17" t="s">
        <v>40</v>
      </c>
      <c r="F34" s="3" t="s">
        <v>124</v>
      </c>
      <c r="G34" s="71" t="s">
        <v>36</v>
      </c>
      <c r="H34" s="75" t="s">
        <v>122</v>
      </c>
      <c r="I34" s="73" t="s">
        <v>120</v>
      </c>
      <c r="J34" s="76" t="s">
        <v>122</v>
      </c>
      <c r="K34" s="71" t="s">
        <v>36</v>
      </c>
      <c r="L34" s="41"/>
      <c r="M34" s="2" t="s">
        <v>49</v>
      </c>
      <c r="N34" s="23" t="s">
        <v>50</v>
      </c>
      <c r="O34" s="6"/>
      <c r="P34" s="3"/>
      <c r="Q34" s="3"/>
      <c r="R34" s="6"/>
      <c r="S34" s="6"/>
      <c r="T34" s="6"/>
      <c r="U34" s="6"/>
      <c r="V34" s="6"/>
      <c r="W34" s="2"/>
      <c r="X34" s="6"/>
      <c r="Y34" s="3"/>
      <c r="Z34" s="3"/>
    </row>
    <row r="35" spans="3:26" ht="14" thickTop="1" x14ac:dyDescent="0.3">
      <c r="C35" s="2"/>
      <c r="D35" s="2"/>
      <c r="E35" s="18" t="s">
        <v>41</v>
      </c>
      <c r="F35" s="20" t="s">
        <v>128</v>
      </c>
      <c r="G35" s="6"/>
      <c r="H35" s="75" t="s">
        <v>125</v>
      </c>
      <c r="I35" s="72" t="s">
        <v>118</v>
      </c>
      <c r="J35" s="76" t="s">
        <v>126</v>
      </c>
      <c r="K35" s="6"/>
      <c r="L35" s="2"/>
      <c r="M35" s="24"/>
      <c r="N35" s="25"/>
      <c r="O35" s="6"/>
      <c r="P35" s="3"/>
      <c r="Q35" s="3"/>
      <c r="R35" s="6"/>
      <c r="S35" s="34"/>
      <c r="T35" s="74" t="s">
        <v>130</v>
      </c>
      <c r="U35" s="1"/>
      <c r="V35" s="6"/>
      <c r="W35" s="2"/>
      <c r="X35" s="6"/>
      <c r="Y35" s="3"/>
      <c r="Z35" s="3"/>
    </row>
    <row r="36" spans="3:26" ht="14" thickBot="1" x14ac:dyDescent="0.35">
      <c r="C36" s="2"/>
      <c r="D36" s="2"/>
      <c r="E36" s="6"/>
      <c r="F36" s="3"/>
      <c r="G36" s="6"/>
      <c r="H36" s="4"/>
      <c r="I36" s="10"/>
      <c r="J36" s="5"/>
      <c r="K36" s="6"/>
      <c r="L36" s="2"/>
      <c r="M36" s="2"/>
      <c r="N36" s="6"/>
      <c r="O36" s="6"/>
      <c r="P36" s="3"/>
      <c r="Q36" s="3"/>
      <c r="R36" s="6"/>
      <c r="S36" s="2"/>
      <c r="T36" s="6"/>
      <c r="U36" s="3"/>
      <c r="V36" s="6"/>
      <c r="W36" s="2"/>
      <c r="X36" s="6"/>
      <c r="Y36" s="3"/>
      <c r="Z36" s="3"/>
    </row>
    <row r="37" spans="3:26" ht="14" thickBot="1" x14ac:dyDescent="0.35">
      <c r="C37" s="2"/>
      <c r="D37" s="2"/>
      <c r="E37" s="6"/>
      <c r="F37" s="3"/>
      <c r="G37" s="6"/>
      <c r="H37" s="6"/>
      <c r="I37" s="6"/>
      <c r="J37" s="6"/>
      <c r="K37" s="6"/>
      <c r="L37" s="2"/>
      <c r="M37" s="2"/>
      <c r="N37" s="6"/>
      <c r="O37" s="16" t="s">
        <v>38</v>
      </c>
      <c r="P37" s="19" t="s">
        <v>54</v>
      </c>
      <c r="Q37" s="3"/>
      <c r="R37" s="6"/>
      <c r="S37" s="75" t="s">
        <v>136</v>
      </c>
      <c r="T37" s="72" t="s">
        <v>131</v>
      </c>
      <c r="U37" s="76" t="s">
        <v>134</v>
      </c>
      <c r="V37" s="6"/>
      <c r="W37" s="21" t="s">
        <v>38</v>
      </c>
      <c r="X37" s="22" t="s">
        <v>138</v>
      </c>
      <c r="Y37" s="3"/>
      <c r="Z37" s="3"/>
    </row>
    <row r="38" spans="3:26" ht="14.5" thickTop="1" thickBot="1" x14ac:dyDescent="0.35">
      <c r="C38" s="2"/>
      <c r="D38" s="2"/>
      <c r="E38" s="6"/>
      <c r="F38" s="3"/>
      <c r="G38" s="6"/>
      <c r="H38" s="6"/>
      <c r="I38" s="6"/>
      <c r="J38" s="6"/>
      <c r="K38" s="6"/>
      <c r="L38" s="2"/>
      <c r="M38" s="2"/>
      <c r="N38" s="6"/>
      <c r="O38" s="17" t="s">
        <v>49</v>
      </c>
      <c r="P38" s="3" t="s">
        <v>53</v>
      </c>
      <c r="Q38" s="3"/>
      <c r="R38" s="71" t="s">
        <v>37</v>
      </c>
      <c r="S38" s="75" t="s">
        <v>122</v>
      </c>
      <c r="T38" s="73" t="s">
        <v>132</v>
      </c>
      <c r="U38" s="76" t="s">
        <v>122</v>
      </c>
      <c r="V38" s="15" t="s">
        <v>37</v>
      </c>
      <c r="W38" s="2" t="s">
        <v>40</v>
      </c>
      <c r="X38" s="23" t="s">
        <v>139</v>
      </c>
      <c r="Y38" s="3"/>
      <c r="Z38" s="3"/>
    </row>
    <row r="39" spans="3:26" ht="14" thickTop="1" x14ac:dyDescent="0.3">
      <c r="C39" s="2"/>
      <c r="D39" s="2"/>
      <c r="E39" s="6"/>
      <c r="F39" s="3"/>
      <c r="G39" s="6"/>
      <c r="H39" s="6"/>
      <c r="I39" s="6"/>
      <c r="J39" s="6"/>
      <c r="K39" s="6"/>
      <c r="L39" s="2"/>
      <c r="M39" s="2"/>
      <c r="N39" s="6"/>
      <c r="O39" s="18"/>
      <c r="P39" s="20"/>
      <c r="Q39" s="3"/>
      <c r="R39" s="12"/>
      <c r="S39" s="75" t="s">
        <v>135</v>
      </c>
      <c r="T39" s="72" t="s">
        <v>133</v>
      </c>
      <c r="U39" s="76" t="s">
        <v>137</v>
      </c>
      <c r="V39" s="12"/>
      <c r="W39" s="24" t="s">
        <v>41</v>
      </c>
      <c r="X39" s="25" t="s">
        <v>140</v>
      </c>
      <c r="Y39" s="3"/>
      <c r="Z39" s="3"/>
    </row>
    <row r="40" spans="3:26" ht="14" thickBot="1" x14ac:dyDescent="0.35">
      <c r="C40" s="2"/>
      <c r="D40" s="2"/>
      <c r="E40" s="6"/>
      <c r="F40" s="3"/>
      <c r="G40" s="6"/>
      <c r="H40" s="6"/>
      <c r="I40" s="6"/>
      <c r="J40" s="6"/>
      <c r="K40" s="6"/>
      <c r="L40" s="2"/>
      <c r="M40" s="2"/>
      <c r="N40" s="6"/>
      <c r="O40" s="6"/>
      <c r="P40" s="3"/>
      <c r="Q40" s="3"/>
      <c r="R40" s="6"/>
      <c r="S40" s="4"/>
      <c r="T40" s="10"/>
      <c r="U40" s="5"/>
      <c r="V40" s="6"/>
      <c r="W40" s="2"/>
      <c r="X40" s="6"/>
      <c r="Y40" s="3"/>
      <c r="Z40" s="3"/>
    </row>
    <row r="41" spans="3:26" x14ac:dyDescent="0.3">
      <c r="C41" s="2"/>
      <c r="D41" s="2"/>
      <c r="E41" s="6"/>
      <c r="F41" s="3"/>
      <c r="G41" s="6"/>
      <c r="H41" s="6"/>
      <c r="I41" s="6"/>
      <c r="J41" s="6"/>
      <c r="K41" s="6"/>
      <c r="L41" s="2"/>
      <c r="M41" s="2" t="s">
        <v>67</v>
      </c>
      <c r="N41" s="16" t="s">
        <v>40</v>
      </c>
      <c r="O41" s="22" t="s">
        <v>69</v>
      </c>
      <c r="P41" s="3"/>
      <c r="Q41" s="3"/>
      <c r="R41" s="6"/>
      <c r="S41" s="6"/>
      <c r="T41" s="6"/>
      <c r="U41" s="6"/>
      <c r="V41" s="6"/>
      <c r="W41" s="2"/>
      <c r="X41" s="6"/>
      <c r="Y41" s="3"/>
      <c r="Z41" s="3"/>
    </row>
    <row r="42" spans="3:26" ht="14" thickBot="1" x14ac:dyDescent="0.35">
      <c r="C42" s="2"/>
      <c r="D42" s="4"/>
      <c r="E42" s="10"/>
      <c r="F42" s="5"/>
      <c r="G42" s="6"/>
      <c r="H42" s="6"/>
      <c r="I42" s="6"/>
      <c r="J42" s="6"/>
      <c r="K42" s="6"/>
      <c r="L42" s="2"/>
      <c r="M42" s="4"/>
      <c r="N42" s="27" t="s">
        <v>41</v>
      </c>
      <c r="O42" s="70" t="s">
        <v>70</v>
      </c>
      <c r="P42" s="5"/>
      <c r="Q42" s="3"/>
      <c r="R42" s="6"/>
      <c r="S42" s="6"/>
      <c r="T42" s="6"/>
      <c r="U42" s="6"/>
      <c r="V42" s="6"/>
      <c r="W42" s="4"/>
      <c r="X42" s="10"/>
      <c r="Y42" s="5"/>
      <c r="Z42" s="3"/>
    </row>
    <row r="43" spans="3:26" ht="14" thickBot="1" x14ac:dyDescent="0.35">
      <c r="C43" s="2"/>
      <c r="D43" s="6"/>
      <c r="E43" s="6"/>
      <c r="F43" s="6"/>
      <c r="G43" s="6"/>
      <c r="H43" s="6"/>
      <c r="I43" s="6"/>
      <c r="J43" s="6"/>
      <c r="K43" s="6"/>
      <c r="L43" s="4"/>
      <c r="M43" s="10"/>
      <c r="N43" s="10"/>
      <c r="O43" s="10"/>
      <c r="P43" s="10"/>
      <c r="Q43" s="5"/>
      <c r="R43" s="6"/>
      <c r="S43" s="6"/>
      <c r="T43" s="6"/>
      <c r="U43" s="6"/>
      <c r="V43" s="6"/>
      <c r="W43" s="6"/>
      <c r="X43" s="6"/>
      <c r="Y43" s="6"/>
      <c r="Z43" s="3"/>
    </row>
    <row r="44" spans="3:26" x14ac:dyDescent="0.3">
      <c r="C44" s="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3"/>
    </row>
    <row r="45" spans="3:26" x14ac:dyDescent="0.3">
      <c r="C45" s="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3"/>
    </row>
    <row r="46" spans="3:26" x14ac:dyDescent="0.3">
      <c r="C46" s="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3"/>
    </row>
    <row r="47" spans="3:26" x14ac:dyDescent="0.3">
      <c r="C47" s="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3"/>
    </row>
    <row r="48" spans="3:26" x14ac:dyDescent="0.3">
      <c r="C48" s="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3"/>
    </row>
    <row r="49" spans="3:26" x14ac:dyDescent="0.3">
      <c r="C49" s="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3"/>
    </row>
    <row r="50" spans="3:26" x14ac:dyDescent="0.3">
      <c r="C50" s="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3"/>
    </row>
    <row r="51" spans="3:26" ht="14" thickBot="1" x14ac:dyDescent="0.35">
      <c r="C51" s="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5"/>
    </row>
  </sheetData>
  <pageMargins left="0.75" right="0.75" top="1" bottom="1" header="0.5" footer="0.5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51"/>
  <sheetViews>
    <sheetView zoomScale="70" zoomScaleNormal="70" workbookViewId="0">
      <selection activeCell="T15" sqref="T15"/>
    </sheetView>
  </sheetViews>
  <sheetFormatPr defaultColWidth="11.15234375" defaultRowHeight="13.5" x14ac:dyDescent="0.3"/>
  <cols>
    <col min="1" max="1" width="8.69140625" customWidth="1"/>
    <col min="2" max="2" width="2.69140625" customWidth="1"/>
    <col min="3" max="3" width="8.69140625" customWidth="1"/>
    <col min="4" max="7" width="10.69140625" customWidth="1"/>
    <col min="8" max="8" width="2.69140625" customWidth="1"/>
    <col min="9" max="12" width="10.69140625" customWidth="1"/>
    <col min="13" max="13" width="2.69140625" customWidth="1"/>
    <col min="14" max="17" width="10.69140625" customWidth="1"/>
    <col min="18" max="18" width="8.69140625" customWidth="1"/>
    <col min="19" max="19" width="2.69140625" customWidth="1"/>
    <col min="20" max="22" width="10.69140625" customWidth="1"/>
    <col min="23" max="23" width="8.69140625" customWidth="1"/>
    <col min="24" max="24" width="2.69140625" customWidth="1"/>
  </cols>
  <sheetData>
    <row r="2" spans="3:18" ht="19.5" x14ac:dyDescent="0.35">
      <c r="C2" s="33" t="s">
        <v>92</v>
      </c>
    </row>
    <row r="4" spans="3:18" ht="14" thickBot="1" x14ac:dyDescent="0.35"/>
    <row r="5" spans="3:18" ht="14" thickBot="1" x14ac:dyDescent="0.35">
      <c r="C5" s="3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"/>
    </row>
    <row r="6" spans="3:18" ht="15" x14ac:dyDescent="0.3">
      <c r="C6" s="2"/>
      <c r="D6" s="13" t="s">
        <v>65</v>
      </c>
      <c r="E6" s="9"/>
      <c r="F6" s="1"/>
      <c r="G6" s="6"/>
      <c r="H6" s="6"/>
      <c r="I6" s="13" t="s">
        <v>33</v>
      </c>
      <c r="J6" s="9"/>
      <c r="K6" s="9"/>
      <c r="L6" s="1"/>
      <c r="M6" s="6"/>
      <c r="N6" s="6"/>
      <c r="O6" s="6"/>
      <c r="P6" s="6"/>
      <c r="Q6" s="6"/>
      <c r="R6" s="3"/>
    </row>
    <row r="7" spans="3:18" x14ac:dyDescent="0.3">
      <c r="C7" s="2"/>
      <c r="D7" s="38" t="s">
        <v>43</v>
      </c>
      <c r="E7" s="39">
        <v>960</v>
      </c>
      <c r="F7" s="3"/>
      <c r="G7" s="6"/>
      <c r="H7" s="6"/>
      <c r="I7" s="38" t="s">
        <v>93</v>
      </c>
      <c r="J7" s="40">
        <v>1</v>
      </c>
      <c r="K7" s="6"/>
      <c r="L7" s="3"/>
      <c r="M7" s="6"/>
      <c r="N7" s="6"/>
      <c r="O7" s="6"/>
      <c r="P7" s="6"/>
      <c r="Q7" s="6"/>
      <c r="R7" s="3"/>
    </row>
    <row r="8" spans="3:18" x14ac:dyDescent="0.3">
      <c r="C8" s="2"/>
      <c r="D8" s="2"/>
      <c r="E8" s="11"/>
      <c r="F8" s="3"/>
      <c r="G8" s="6"/>
      <c r="H8" s="6"/>
      <c r="I8" s="2"/>
      <c r="J8" s="6"/>
      <c r="K8" s="6"/>
      <c r="L8" s="3"/>
      <c r="M8" s="6"/>
      <c r="N8" s="6"/>
      <c r="O8" s="6"/>
      <c r="P8" s="6"/>
      <c r="Q8" s="6"/>
      <c r="R8" s="3"/>
    </row>
    <row r="9" spans="3:18" ht="14" thickBot="1" x14ac:dyDescent="0.35">
      <c r="C9" s="2"/>
      <c r="D9" s="2"/>
      <c r="E9" s="16" t="s">
        <v>38</v>
      </c>
      <c r="F9" s="19" t="s">
        <v>44</v>
      </c>
      <c r="G9" s="6"/>
      <c r="H9" s="6"/>
      <c r="I9" s="21" t="s">
        <v>58</v>
      </c>
      <c r="J9" s="22" t="s">
        <v>71</v>
      </c>
      <c r="K9" s="6"/>
      <c r="L9" s="3"/>
      <c r="M9" s="6"/>
      <c r="N9" s="6"/>
      <c r="O9" s="6"/>
      <c r="P9" s="6"/>
      <c r="Q9" s="6"/>
      <c r="R9" s="3"/>
    </row>
    <row r="10" spans="3:18" ht="14.5" thickTop="1" thickBot="1" x14ac:dyDescent="0.35">
      <c r="C10" s="2"/>
      <c r="D10" s="2"/>
      <c r="E10" s="17" t="s">
        <v>40</v>
      </c>
      <c r="F10" s="3" t="s">
        <v>39</v>
      </c>
      <c r="G10" s="42" t="s">
        <v>34</v>
      </c>
      <c r="H10" s="15"/>
      <c r="I10" s="2" t="s">
        <v>49</v>
      </c>
      <c r="J10" s="23" t="s">
        <v>72</v>
      </c>
      <c r="K10" s="6"/>
      <c r="L10" s="3"/>
      <c r="M10" s="6"/>
      <c r="N10" s="6"/>
      <c r="O10" s="6"/>
      <c r="P10" s="6"/>
      <c r="Q10" s="6"/>
      <c r="R10" s="3"/>
    </row>
    <row r="11" spans="3:18" ht="18" thickTop="1" x14ac:dyDescent="0.35">
      <c r="C11" s="2"/>
      <c r="D11" s="2"/>
      <c r="E11" s="18" t="s">
        <v>41</v>
      </c>
      <c r="F11" s="20" t="s">
        <v>42</v>
      </c>
      <c r="G11" s="12"/>
      <c r="H11" s="12"/>
      <c r="I11" s="24"/>
      <c r="J11" s="25"/>
      <c r="K11" s="6"/>
      <c r="L11" s="3"/>
      <c r="M11" s="6"/>
      <c r="N11" s="6"/>
      <c r="O11" s="35" t="s">
        <v>73</v>
      </c>
      <c r="R11" s="3"/>
    </row>
    <row r="12" spans="3:18" x14ac:dyDescent="0.3">
      <c r="C12" s="2"/>
      <c r="D12" s="2"/>
      <c r="E12" s="6"/>
      <c r="F12" s="3"/>
      <c r="G12" s="12"/>
      <c r="H12" s="12"/>
      <c r="I12" s="2"/>
      <c r="J12" s="6"/>
      <c r="K12" s="6"/>
      <c r="L12" s="3"/>
      <c r="M12" s="6"/>
      <c r="N12" s="6"/>
      <c r="P12" s="6"/>
      <c r="R12" s="3"/>
    </row>
    <row r="13" spans="3:18" x14ac:dyDescent="0.3">
      <c r="C13" s="2"/>
      <c r="D13" s="2"/>
      <c r="E13" s="6"/>
      <c r="F13" s="3"/>
      <c r="G13" s="6"/>
      <c r="H13" s="6"/>
      <c r="I13" s="2"/>
      <c r="J13" s="16" t="s">
        <v>58</v>
      </c>
      <c r="K13" s="26" t="s">
        <v>62</v>
      </c>
      <c r="L13" s="3"/>
      <c r="M13" s="6"/>
      <c r="N13" s="6"/>
      <c r="P13" s="36" t="s">
        <v>77</v>
      </c>
      <c r="Q13" s="37" t="s">
        <v>79</v>
      </c>
      <c r="R13" s="3"/>
    </row>
    <row r="14" spans="3:18" ht="14" thickBot="1" x14ac:dyDescent="0.35">
      <c r="C14" s="2"/>
      <c r="D14" s="2"/>
      <c r="E14" s="11"/>
      <c r="F14" s="3"/>
      <c r="G14" s="6"/>
      <c r="H14" s="6"/>
      <c r="I14" s="4"/>
      <c r="J14" s="27" t="s">
        <v>49</v>
      </c>
      <c r="K14" s="28" t="s">
        <v>61</v>
      </c>
      <c r="L14" s="5"/>
      <c r="M14" s="6"/>
      <c r="N14" s="6"/>
      <c r="P14" s="36" t="s">
        <v>74</v>
      </c>
      <c r="Q14" s="37" t="s">
        <v>44</v>
      </c>
      <c r="R14" s="3"/>
    </row>
    <row r="15" spans="3:18" x14ac:dyDescent="0.3">
      <c r="C15" s="2"/>
      <c r="D15" s="2"/>
      <c r="E15" s="6"/>
      <c r="F15" s="3"/>
      <c r="G15" s="6"/>
      <c r="H15" s="6"/>
      <c r="I15" s="6"/>
      <c r="J15" s="6"/>
      <c r="K15" s="7"/>
      <c r="L15" s="6"/>
      <c r="M15" s="6"/>
      <c r="N15" s="6"/>
      <c r="P15" s="36" t="s">
        <v>75</v>
      </c>
      <c r="Q15" s="37" t="s">
        <v>46</v>
      </c>
      <c r="R15" s="3"/>
    </row>
    <row r="16" spans="3:18" x14ac:dyDescent="0.3">
      <c r="C16" s="2"/>
      <c r="D16" s="2"/>
      <c r="E16" s="6"/>
      <c r="F16" s="3"/>
      <c r="G16" s="6"/>
      <c r="H16" s="6"/>
      <c r="I16" s="6"/>
      <c r="J16" s="6"/>
      <c r="K16" s="8" t="s">
        <v>35</v>
      </c>
      <c r="L16" s="6"/>
      <c r="M16" s="6"/>
      <c r="N16" s="6"/>
      <c r="P16" s="36" t="s">
        <v>76</v>
      </c>
      <c r="Q16" s="37" t="s">
        <v>62</v>
      </c>
      <c r="R16" s="3"/>
    </row>
    <row r="17" spans="3:18" ht="14" thickBot="1" x14ac:dyDescent="0.35">
      <c r="C17" s="2"/>
      <c r="D17" s="2"/>
      <c r="E17" s="6"/>
      <c r="F17" s="3"/>
      <c r="G17" s="6"/>
      <c r="H17" s="6"/>
      <c r="I17" s="6"/>
      <c r="J17" s="6"/>
      <c r="K17" s="8"/>
      <c r="L17" s="6"/>
      <c r="M17" s="6"/>
      <c r="N17" s="6"/>
      <c r="P17" s="36" t="s">
        <v>80</v>
      </c>
      <c r="Q17" s="37" t="s">
        <v>81</v>
      </c>
      <c r="R17" s="3"/>
    </row>
    <row r="18" spans="3:18" ht="15" x14ac:dyDescent="0.3">
      <c r="C18" s="2"/>
      <c r="D18" s="2"/>
      <c r="E18" s="6"/>
      <c r="F18" s="3"/>
      <c r="G18" s="6"/>
      <c r="H18" s="34"/>
      <c r="I18" s="43" t="s">
        <v>94</v>
      </c>
      <c r="J18" s="9"/>
      <c r="K18" s="9"/>
      <c r="L18" s="9"/>
      <c r="M18" s="1"/>
      <c r="N18" s="6"/>
      <c r="P18" s="36" t="s">
        <v>78</v>
      </c>
      <c r="Q18" s="37" t="s">
        <v>54</v>
      </c>
      <c r="R18" s="3"/>
    </row>
    <row r="19" spans="3:18" x14ac:dyDescent="0.3">
      <c r="C19" s="2"/>
      <c r="D19" s="2"/>
      <c r="E19" s="6"/>
      <c r="F19" s="3"/>
      <c r="G19" s="6"/>
      <c r="H19" s="2"/>
      <c r="I19" s="40" t="s">
        <v>95</v>
      </c>
      <c r="J19" s="40">
        <v>1</v>
      </c>
      <c r="K19" s="6"/>
      <c r="L19" s="6"/>
      <c r="M19" s="3"/>
      <c r="N19" s="6"/>
      <c r="O19" s="6"/>
      <c r="P19" s="6"/>
      <c r="Q19" s="6"/>
      <c r="R19" s="3"/>
    </row>
    <row r="20" spans="3:18" ht="14" thickBot="1" x14ac:dyDescent="0.35">
      <c r="C20" s="2"/>
      <c r="D20" s="2"/>
      <c r="E20" s="6"/>
      <c r="F20" s="3"/>
      <c r="G20" s="6"/>
      <c r="H20" s="2"/>
      <c r="I20" s="6"/>
      <c r="J20" s="6"/>
      <c r="K20" s="6"/>
      <c r="L20" s="6"/>
      <c r="M20" s="3"/>
      <c r="N20" s="6"/>
      <c r="O20" s="6"/>
      <c r="P20" s="6"/>
      <c r="Q20" s="6"/>
      <c r="R20" s="3"/>
    </row>
    <row r="21" spans="3:18" ht="15" x14ac:dyDescent="0.3">
      <c r="C21" s="2"/>
      <c r="D21" s="2"/>
      <c r="E21" s="6"/>
      <c r="F21" s="3"/>
      <c r="G21" s="6"/>
      <c r="H21" s="2"/>
      <c r="I21" s="13" t="s">
        <v>82</v>
      </c>
      <c r="J21" s="29" t="s">
        <v>59</v>
      </c>
      <c r="K21" s="30" t="s">
        <v>62</v>
      </c>
      <c r="L21" s="1"/>
      <c r="M21" s="3"/>
      <c r="N21" s="6"/>
      <c r="O21" s="6"/>
      <c r="P21" s="6"/>
      <c r="Q21" s="6"/>
      <c r="R21" s="3"/>
    </row>
    <row r="22" spans="3:18" x14ac:dyDescent="0.3">
      <c r="C22" s="2"/>
      <c r="D22" s="2"/>
      <c r="E22" s="6"/>
      <c r="F22" s="3"/>
      <c r="G22" s="6"/>
      <c r="H22" s="2"/>
      <c r="I22" s="2"/>
      <c r="J22" s="18" t="s">
        <v>60</v>
      </c>
      <c r="K22" s="31" t="s">
        <v>63</v>
      </c>
      <c r="L22" s="3"/>
      <c r="M22" s="3"/>
      <c r="N22" s="6"/>
      <c r="O22" s="6"/>
      <c r="P22" s="6"/>
      <c r="Q22" s="6"/>
      <c r="R22" s="3"/>
    </row>
    <row r="23" spans="3:18" x14ac:dyDescent="0.3">
      <c r="C23" s="2"/>
      <c r="D23" s="2"/>
      <c r="E23" s="6"/>
      <c r="F23" s="3"/>
      <c r="G23" s="6"/>
      <c r="H23" s="2"/>
      <c r="I23" s="2"/>
      <c r="J23" s="6"/>
      <c r="K23" s="11"/>
      <c r="L23" s="3"/>
      <c r="M23" s="3"/>
      <c r="N23" s="6"/>
      <c r="O23" s="6"/>
      <c r="P23" s="6"/>
      <c r="Q23" s="6"/>
      <c r="R23" s="3"/>
    </row>
    <row r="24" spans="3:18" x14ac:dyDescent="0.3">
      <c r="C24" s="2"/>
      <c r="D24" s="2"/>
      <c r="E24" s="6"/>
      <c r="F24" s="3"/>
      <c r="G24" s="6"/>
      <c r="H24" s="2"/>
      <c r="I24" s="2"/>
      <c r="J24" s="16" t="s">
        <v>84</v>
      </c>
      <c r="K24" s="22" t="s">
        <v>86</v>
      </c>
      <c r="L24" s="3"/>
      <c r="M24" s="3"/>
      <c r="N24" s="6"/>
      <c r="O24" s="6"/>
      <c r="P24" s="6"/>
      <c r="Q24" s="6"/>
      <c r="R24" s="3"/>
    </row>
    <row r="25" spans="3:18" ht="14" thickBot="1" x14ac:dyDescent="0.35">
      <c r="C25" s="2"/>
      <c r="D25" s="2"/>
      <c r="E25" s="6"/>
      <c r="F25" s="3"/>
      <c r="G25" s="6"/>
      <c r="H25" s="2"/>
      <c r="I25" s="4"/>
      <c r="J25" s="27" t="s">
        <v>85</v>
      </c>
      <c r="K25" s="32" t="s">
        <v>87</v>
      </c>
      <c r="L25" s="5"/>
      <c r="M25" s="3"/>
      <c r="N25" s="6"/>
      <c r="O25" s="6"/>
      <c r="P25" s="6"/>
      <c r="Q25" s="6"/>
      <c r="R25" s="3"/>
    </row>
    <row r="26" spans="3:18" x14ac:dyDescent="0.3">
      <c r="C26" s="2"/>
      <c r="D26" s="2"/>
      <c r="E26" s="6"/>
      <c r="F26" s="3"/>
      <c r="G26" s="6"/>
      <c r="H26" s="2"/>
      <c r="I26" s="6"/>
      <c r="J26" s="6"/>
      <c r="K26" s="8"/>
      <c r="L26" s="6"/>
      <c r="M26" s="3"/>
      <c r="N26" s="6"/>
      <c r="O26" s="6"/>
      <c r="P26" s="6"/>
      <c r="Q26" s="6"/>
      <c r="R26" s="3"/>
    </row>
    <row r="27" spans="3:18" x14ac:dyDescent="0.3">
      <c r="C27" s="2"/>
      <c r="D27" s="2"/>
      <c r="E27" s="6"/>
      <c r="F27" s="3"/>
      <c r="G27" s="6"/>
      <c r="H27" s="2"/>
      <c r="I27" s="6"/>
      <c r="J27" s="6"/>
      <c r="K27" s="8"/>
      <c r="L27" s="6"/>
      <c r="M27" s="3"/>
      <c r="N27" s="6"/>
      <c r="O27" s="6"/>
      <c r="P27" s="6"/>
      <c r="Q27" s="6"/>
      <c r="R27" s="3"/>
    </row>
    <row r="28" spans="3:18" x14ac:dyDescent="0.3">
      <c r="C28" s="2"/>
      <c r="D28" s="2"/>
      <c r="E28" s="6"/>
      <c r="F28" s="3"/>
      <c r="G28" s="6"/>
      <c r="H28" s="2"/>
      <c r="I28" s="6"/>
      <c r="J28" s="6"/>
      <c r="K28" s="8"/>
      <c r="L28" s="6"/>
      <c r="M28" s="3"/>
      <c r="N28" s="6"/>
      <c r="O28" s="6"/>
      <c r="P28" s="6"/>
      <c r="Q28" s="6"/>
      <c r="R28" s="3"/>
    </row>
    <row r="29" spans="3:18" ht="14" thickBot="1" x14ac:dyDescent="0.35">
      <c r="C29" s="2"/>
      <c r="D29" s="2"/>
      <c r="E29" s="6"/>
      <c r="F29" s="3"/>
      <c r="G29" s="6"/>
      <c r="H29" s="2"/>
      <c r="I29" s="6"/>
      <c r="J29" s="6"/>
      <c r="K29" s="8" t="s">
        <v>91</v>
      </c>
      <c r="L29" s="6"/>
      <c r="M29" s="3"/>
      <c r="N29" s="6"/>
      <c r="O29" s="6"/>
      <c r="P29" s="6"/>
      <c r="Q29" s="6"/>
      <c r="R29" s="3"/>
    </row>
    <row r="30" spans="3:18" ht="15" x14ac:dyDescent="0.3">
      <c r="C30" s="2"/>
      <c r="D30" s="2"/>
      <c r="E30" s="6"/>
      <c r="F30" s="3"/>
      <c r="G30" s="6"/>
      <c r="H30" s="2"/>
      <c r="I30" s="13" t="s">
        <v>83</v>
      </c>
      <c r="J30" s="29" t="s">
        <v>88</v>
      </c>
      <c r="K30" s="30" t="s">
        <v>90</v>
      </c>
      <c r="L30" s="1"/>
      <c r="M30" s="3"/>
      <c r="N30" s="6"/>
      <c r="O30" s="13" t="s">
        <v>66</v>
      </c>
      <c r="P30" s="9"/>
      <c r="Q30" s="1"/>
      <c r="R30" s="3"/>
    </row>
    <row r="31" spans="3:18" ht="15" x14ac:dyDescent="0.3">
      <c r="C31" s="2"/>
      <c r="D31" s="2"/>
      <c r="E31" s="6"/>
      <c r="F31" s="3"/>
      <c r="G31" s="6"/>
      <c r="H31" s="2"/>
      <c r="I31" s="14"/>
      <c r="J31" s="18" t="s">
        <v>89</v>
      </c>
      <c r="K31" s="31" t="s">
        <v>87</v>
      </c>
      <c r="L31" s="3"/>
      <c r="M31" s="3"/>
      <c r="N31" s="6"/>
      <c r="O31" s="38" t="s">
        <v>64</v>
      </c>
      <c r="P31" s="40">
        <v>192</v>
      </c>
      <c r="Q31" s="3"/>
      <c r="R31" s="3"/>
    </row>
    <row r="32" spans="3:18" ht="15" x14ac:dyDescent="0.3">
      <c r="C32" s="2"/>
      <c r="D32" s="2"/>
      <c r="E32" s="6"/>
      <c r="F32" s="3"/>
      <c r="G32" s="6"/>
      <c r="H32" s="2"/>
      <c r="I32" s="14"/>
      <c r="J32" s="11"/>
      <c r="K32" s="6"/>
      <c r="L32" s="3"/>
      <c r="M32" s="3"/>
      <c r="N32" s="6"/>
      <c r="O32" s="2"/>
      <c r="P32" s="6"/>
      <c r="Q32" s="3"/>
      <c r="R32" s="3"/>
    </row>
    <row r="33" spans="3:18" ht="14" thickBot="1" x14ac:dyDescent="0.35">
      <c r="C33" s="2"/>
      <c r="D33" s="2"/>
      <c r="E33" s="16" t="s">
        <v>38</v>
      </c>
      <c r="F33" s="19" t="s">
        <v>46</v>
      </c>
      <c r="G33" s="6"/>
      <c r="H33" s="2"/>
      <c r="I33" s="21" t="s">
        <v>48</v>
      </c>
      <c r="J33" s="22" t="s">
        <v>51</v>
      </c>
      <c r="K33" s="6"/>
      <c r="L33" s="3"/>
      <c r="M33" s="3"/>
      <c r="N33" s="6"/>
      <c r="O33" s="2"/>
      <c r="P33" s="6"/>
      <c r="Q33" s="3"/>
      <c r="R33" s="3"/>
    </row>
    <row r="34" spans="3:18" ht="14.5" thickTop="1" thickBot="1" x14ac:dyDescent="0.35">
      <c r="C34" s="2"/>
      <c r="D34" s="2"/>
      <c r="E34" s="17" t="s">
        <v>40</v>
      </c>
      <c r="F34" s="3" t="s">
        <v>45</v>
      </c>
      <c r="G34" s="42" t="s">
        <v>36</v>
      </c>
      <c r="H34" s="41"/>
      <c r="I34" s="2" t="s">
        <v>49</v>
      </c>
      <c r="J34" s="23" t="s">
        <v>50</v>
      </c>
      <c r="K34" s="6"/>
      <c r="L34" s="3"/>
      <c r="M34" s="3"/>
      <c r="N34" s="6"/>
      <c r="O34" s="2"/>
      <c r="P34" s="6"/>
      <c r="Q34" s="3"/>
      <c r="R34" s="3"/>
    </row>
    <row r="35" spans="3:18" ht="14" thickTop="1" x14ac:dyDescent="0.3">
      <c r="C35" s="2"/>
      <c r="D35" s="2"/>
      <c r="E35" s="18" t="s">
        <v>41</v>
      </c>
      <c r="F35" s="20" t="s">
        <v>47</v>
      </c>
      <c r="G35" s="6"/>
      <c r="H35" s="2"/>
      <c r="I35" s="24"/>
      <c r="J35" s="25"/>
      <c r="K35" s="6"/>
      <c r="L35" s="3"/>
      <c r="M35" s="3"/>
      <c r="N35" s="6"/>
      <c r="O35" s="2"/>
      <c r="P35" s="6"/>
      <c r="Q35" s="3"/>
      <c r="R35" s="3"/>
    </row>
    <row r="36" spans="3:18" x14ac:dyDescent="0.3">
      <c r="C36" s="2"/>
      <c r="D36" s="2"/>
      <c r="E36" s="6"/>
      <c r="F36" s="3"/>
      <c r="G36" s="6"/>
      <c r="H36" s="2"/>
      <c r="I36" s="2"/>
      <c r="J36" s="6"/>
      <c r="K36" s="6"/>
      <c r="L36" s="3"/>
      <c r="M36" s="3"/>
      <c r="N36" s="6"/>
      <c r="O36" s="2"/>
      <c r="P36" s="6"/>
      <c r="Q36" s="3"/>
      <c r="R36" s="3"/>
    </row>
    <row r="37" spans="3:18" ht="14" thickBot="1" x14ac:dyDescent="0.35">
      <c r="C37" s="2"/>
      <c r="D37" s="2"/>
      <c r="E37" s="6"/>
      <c r="F37" s="3"/>
      <c r="G37" s="6"/>
      <c r="H37" s="2"/>
      <c r="I37" s="2"/>
      <c r="J37" s="6"/>
      <c r="K37" s="16" t="s">
        <v>52</v>
      </c>
      <c r="L37" s="19" t="s">
        <v>54</v>
      </c>
      <c r="M37" s="3"/>
      <c r="N37" s="6"/>
      <c r="O37" s="21" t="s">
        <v>48</v>
      </c>
      <c r="P37" s="22" t="s">
        <v>57</v>
      </c>
      <c r="Q37" s="3"/>
      <c r="R37" s="3"/>
    </row>
    <row r="38" spans="3:18" ht="14.5" thickTop="1" thickBot="1" x14ac:dyDescent="0.35">
      <c r="C38" s="2"/>
      <c r="D38" s="2"/>
      <c r="E38" s="6"/>
      <c r="F38" s="3"/>
      <c r="G38" s="6"/>
      <c r="H38" s="2"/>
      <c r="I38" s="2"/>
      <c r="J38" s="6"/>
      <c r="K38" s="17" t="s">
        <v>49</v>
      </c>
      <c r="L38" s="3" t="s">
        <v>53</v>
      </c>
      <c r="M38" s="3"/>
      <c r="N38" s="15" t="s">
        <v>37</v>
      </c>
      <c r="O38" s="2" t="s">
        <v>40</v>
      </c>
      <c r="P38" s="23" t="s">
        <v>55</v>
      </c>
      <c r="Q38" s="3"/>
      <c r="R38" s="3"/>
    </row>
    <row r="39" spans="3:18" ht="14" thickTop="1" x14ac:dyDescent="0.3">
      <c r="C39" s="2"/>
      <c r="D39" s="2"/>
      <c r="E39" s="6"/>
      <c r="F39" s="3"/>
      <c r="G39" s="6"/>
      <c r="H39" s="2"/>
      <c r="I39" s="2"/>
      <c r="J39" s="6"/>
      <c r="K39" s="18"/>
      <c r="L39" s="20"/>
      <c r="M39" s="3"/>
      <c r="N39" s="12"/>
      <c r="O39" s="24" t="s">
        <v>41</v>
      </c>
      <c r="P39" s="25" t="s">
        <v>56</v>
      </c>
      <c r="Q39" s="3"/>
      <c r="R39" s="3"/>
    </row>
    <row r="40" spans="3:18" x14ac:dyDescent="0.3">
      <c r="C40" s="2"/>
      <c r="D40" s="2"/>
      <c r="E40" s="6"/>
      <c r="F40" s="3"/>
      <c r="G40" s="6"/>
      <c r="H40" s="2"/>
      <c r="I40" s="2"/>
      <c r="J40" s="6"/>
      <c r="K40" s="6"/>
      <c r="L40" s="3"/>
      <c r="M40" s="3"/>
      <c r="N40" s="6"/>
      <c r="O40" s="2"/>
      <c r="P40" s="6"/>
      <c r="Q40" s="3"/>
      <c r="R40" s="3"/>
    </row>
    <row r="41" spans="3:18" x14ac:dyDescent="0.3">
      <c r="C41" s="2"/>
      <c r="D41" s="2"/>
      <c r="E41" s="6"/>
      <c r="F41" s="3"/>
      <c r="G41" s="6"/>
      <c r="H41" s="2"/>
      <c r="I41" s="2" t="s">
        <v>67</v>
      </c>
      <c r="J41" s="16" t="s">
        <v>68</v>
      </c>
      <c r="K41" s="22" t="s">
        <v>69</v>
      </c>
      <c r="L41" s="3"/>
      <c r="M41" s="3"/>
      <c r="N41" s="6"/>
      <c r="O41" s="2"/>
      <c r="P41" s="6"/>
      <c r="Q41" s="3"/>
      <c r="R41" s="3"/>
    </row>
    <row r="42" spans="3:18" ht="14" thickBot="1" x14ac:dyDescent="0.35">
      <c r="C42" s="2"/>
      <c r="D42" s="4"/>
      <c r="E42" s="10"/>
      <c r="F42" s="5"/>
      <c r="G42" s="6"/>
      <c r="H42" s="2"/>
      <c r="I42" s="4"/>
      <c r="J42" s="27" t="s">
        <v>41</v>
      </c>
      <c r="K42" s="70" t="s">
        <v>70</v>
      </c>
      <c r="L42" s="5"/>
      <c r="M42" s="3"/>
      <c r="N42" s="6"/>
      <c r="O42" s="4"/>
      <c r="P42" s="10"/>
      <c r="Q42" s="5"/>
      <c r="R42" s="3"/>
    </row>
    <row r="43" spans="3:18" ht="14" thickBot="1" x14ac:dyDescent="0.35">
      <c r="C43" s="2"/>
      <c r="D43" s="6"/>
      <c r="E43" s="6"/>
      <c r="F43" s="6"/>
      <c r="G43" s="6"/>
      <c r="H43" s="4"/>
      <c r="I43" s="10"/>
      <c r="J43" s="10"/>
      <c r="K43" s="10"/>
      <c r="L43" s="10"/>
      <c r="M43" s="5"/>
      <c r="N43" s="6"/>
      <c r="O43" s="6"/>
      <c r="P43" s="6"/>
      <c r="Q43" s="6"/>
      <c r="R43" s="3"/>
    </row>
    <row r="44" spans="3:18" x14ac:dyDescent="0.3">
      <c r="C44" s="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3"/>
    </row>
    <row r="45" spans="3:18" x14ac:dyDescent="0.3">
      <c r="C45" s="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"/>
    </row>
    <row r="46" spans="3:18" x14ac:dyDescent="0.3">
      <c r="C46" s="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"/>
    </row>
    <row r="47" spans="3:18" x14ac:dyDescent="0.3">
      <c r="C47" s="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3"/>
    </row>
    <row r="48" spans="3:18" x14ac:dyDescent="0.3">
      <c r="C48" s="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"/>
    </row>
    <row r="49" spans="3:18" x14ac:dyDescent="0.3">
      <c r="C49" s="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"/>
    </row>
    <row r="50" spans="3:18" x14ac:dyDescent="0.3">
      <c r="C50" s="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3"/>
    </row>
    <row r="51" spans="3:18" ht="14" thickBot="1" x14ac:dyDescent="0.35">
      <c r="C51" s="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5"/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9"/>
  <sheetViews>
    <sheetView zoomScale="80" zoomScaleNormal="80" zoomScalePageLayoutView="90" workbookViewId="0">
      <selection activeCell="Q18" sqref="Q18"/>
    </sheetView>
  </sheetViews>
  <sheetFormatPr defaultColWidth="7.3828125" defaultRowHeight="14.5" x14ac:dyDescent="0.3"/>
  <cols>
    <col min="1" max="1" width="7.3828125" style="45"/>
    <col min="2" max="2" width="25.84375" style="45" customWidth="1"/>
    <col min="3" max="3" width="10.69140625" style="45" customWidth="1"/>
    <col min="4" max="4" width="7.3046875" style="45" customWidth="1"/>
    <col min="5" max="5" width="7.3828125" style="45"/>
    <col min="6" max="6" width="10.3046875" style="45" customWidth="1"/>
    <col min="7" max="7" width="10.84375" style="45" customWidth="1"/>
    <col min="8" max="8" width="11.69140625" style="45" bestFit="1" customWidth="1"/>
    <col min="9" max="9" width="2.3046875" style="45" customWidth="1"/>
    <col min="10" max="16384" width="7.3828125" style="45"/>
  </cols>
  <sheetData>
    <row r="2" spans="2:4" ht="21" x14ac:dyDescent="0.3">
      <c r="B2" s="44" t="s">
        <v>96</v>
      </c>
    </row>
    <row r="4" spans="2:4" ht="15.5" x14ac:dyDescent="0.3">
      <c r="B4" s="46" t="s">
        <v>97</v>
      </c>
    </row>
    <row r="5" spans="2:4" x14ac:dyDescent="0.3">
      <c r="B5" s="94" t="s">
        <v>98</v>
      </c>
      <c r="C5" s="47" t="s">
        <v>99</v>
      </c>
      <c r="D5" s="48">
        <v>2000</v>
      </c>
    </row>
    <row r="6" spans="2:4" x14ac:dyDescent="0.3">
      <c r="B6" s="94"/>
      <c r="C6" s="47" t="s">
        <v>100</v>
      </c>
      <c r="D6" s="48">
        <v>2</v>
      </c>
    </row>
    <row r="7" spans="2:4" ht="29" x14ac:dyDescent="0.3">
      <c r="B7" s="94"/>
      <c r="C7" s="47" t="s">
        <v>101</v>
      </c>
      <c r="D7" s="48">
        <v>1</v>
      </c>
    </row>
    <row r="8" spans="2:4" x14ac:dyDescent="0.3">
      <c r="C8" s="47"/>
      <c r="D8" s="48"/>
    </row>
    <row r="9" spans="2:4" x14ac:dyDescent="0.3">
      <c r="B9" s="45" t="s">
        <v>102</v>
      </c>
      <c r="C9" s="47" t="s">
        <v>103</v>
      </c>
      <c r="D9" s="48">
        <v>1</v>
      </c>
    </row>
    <row r="10" spans="2:4" x14ac:dyDescent="0.3">
      <c r="C10" s="47"/>
      <c r="D10" s="48"/>
    </row>
    <row r="11" spans="2:4" ht="29" x14ac:dyDescent="0.3">
      <c r="C11" s="47" t="s">
        <v>104</v>
      </c>
      <c r="D11" s="49">
        <v>1</v>
      </c>
    </row>
    <row r="12" spans="2:4" x14ac:dyDescent="0.3">
      <c r="C12" s="47" t="s">
        <v>105</v>
      </c>
      <c r="D12" s="48">
        <v>1000</v>
      </c>
    </row>
    <row r="13" spans="2:4" x14ac:dyDescent="0.3">
      <c r="C13" s="47" t="s">
        <v>106</v>
      </c>
      <c r="D13" s="50">
        <v>1.2</v>
      </c>
    </row>
    <row r="14" spans="2:4" x14ac:dyDescent="0.3">
      <c r="C14" s="47" t="s">
        <v>107</v>
      </c>
      <c r="D14" s="49">
        <f>D5*D12</f>
        <v>2000000</v>
      </c>
    </row>
    <row r="15" spans="2:4" ht="29" x14ac:dyDescent="0.3">
      <c r="C15" s="47" t="s">
        <v>108</v>
      </c>
      <c r="D15" s="49">
        <f>D14*D13</f>
        <v>2400000</v>
      </c>
    </row>
    <row r="17" spans="2:8" ht="15.5" x14ac:dyDescent="0.3">
      <c r="B17" s="46" t="s">
        <v>109</v>
      </c>
    </row>
    <row r="18" spans="2:8" x14ac:dyDescent="0.3">
      <c r="B18" s="51" t="s">
        <v>110</v>
      </c>
      <c r="C18" s="51" t="s">
        <v>111</v>
      </c>
      <c r="D18" s="52"/>
      <c r="E18" s="52"/>
      <c r="F18" s="52"/>
      <c r="G18" s="52"/>
      <c r="H18" s="52"/>
    </row>
    <row r="19" spans="2:8" x14ac:dyDescent="0.3">
      <c r="B19" s="53" t="s">
        <v>112</v>
      </c>
      <c r="C19" s="54">
        <f>(10*1000*D14)/(10*1000000)</f>
        <v>2000</v>
      </c>
      <c r="D19" s="52" t="str">
        <f>"Prorate: "&amp;TEXT(15*1000,"#,###")&amp;"TPS for"&amp;TEXT(10*1000000,"#,###")&amp;"Flows"</f>
        <v>Prorate: 15,000TPS for10,000,000Flows</v>
      </c>
      <c r="E19" s="52"/>
      <c r="F19" s="52"/>
      <c r="G19" s="52"/>
      <c r="H19" s="52"/>
    </row>
    <row r="20" spans="2:8" x14ac:dyDescent="0.3">
      <c r="B20" s="53" t="s">
        <v>113</v>
      </c>
      <c r="C20" s="54">
        <f>C$19</f>
        <v>2000</v>
      </c>
      <c r="D20" s="52" t="str">
        <f>"1x "&amp;B$19</f>
        <v>1x Create session rate (per sec)</v>
      </c>
      <c r="E20" s="52"/>
      <c r="F20" s="52"/>
      <c r="G20" s="52"/>
      <c r="H20" s="52"/>
    </row>
    <row r="21" spans="2:8" ht="29" x14ac:dyDescent="0.3">
      <c r="B21" s="53" t="s">
        <v>114</v>
      </c>
      <c r="C21" s="54">
        <f>C$19</f>
        <v>2000</v>
      </c>
      <c r="D21" s="52" t="str">
        <f>"1x "&amp;B$19</f>
        <v>1x Create session rate (per sec)</v>
      </c>
      <c r="E21" s="52"/>
      <c r="F21" s="52"/>
      <c r="G21" s="52"/>
      <c r="H21" s="52"/>
    </row>
    <row r="22" spans="2:8" ht="29" x14ac:dyDescent="0.3">
      <c r="B22" s="53" t="s">
        <v>115</v>
      </c>
      <c r="C22" s="54">
        <f>C$19</f>
        <v>2000</v>
      </c>
      <c r="D22" s="52" t="str">
        <f>"1x "&amp;B$19</f>
        <v>1x Create session rate (per sec)</v>
      </c>
      <c r="E22" s="52"/>
      <c r="F22" s="52"/>
      <c r="G22" s="52"/>
      <c r="H22" s="52"/>
    </row>
    <row r="23" spans="2:8" x14ac:dyDescent="0.3">
      <c r="B23" s="53" t="s">
        <v>116</v>
      </c>
      <c r="C23" s="54">
        <f>2*C$19</f>
        <v>4000</v>
      </c>
      <c r="D23" s="52" t="str">
        <f>"2x "&amp;B$19</f>
        <v>2x Create session rate (per sec)</v>
      </c>
      <c r="E23" s="52"/>
      <c r="F23" s="52"/>
      <c r="G23" s="52"/>
      <c r="H23" s="52"/>
    </row>
    <row r="24" spans="2:8" x14ac:dyDescent="0.3">
      <c r="B24" s="53" t="s">
        <v>117</v>
      </c>
      <c r="C24" s="54">
        <f>2*C$19</f>
        <v>4000</v>
      </c>
      <c r="D24" s="52" t="str">
        <f>"2x "&amp;B$19</f>
        <v>2x Create session rate (per sec)</v>
      </c>
      <c r="E24" s="52"/>
      <c r="F24" s="52"/>
      <c r="G24" s="52"/>
      <c r="H24" s="52"/>
    </row>
    <row r="25" spans="2:8" x14ac:dyDescent="0.3">
      <c r="B25" s="53" t="s">
        <v>0</v>
      </c>
      <c r="C25" s="54" t="s">
        <v>1</v>
      </c>
      <c r="D25" s="52"/>
      <c r="E25" s="52"/>
      <c r="F25" s="52"/>
      <c r="G25" s="52"/>
      <c r="H25" s="52"/>
    </row>
    <row r="26" spans="2:8" x14ac:dyDescent="0.3">
      <c r="B26" s="53" t="s">
        <v>2</v>
      </c>
      <c r="C26" s="54">
        <f>C$19</f>
        <v>2000</v>
      </c>
      <c r="D26" s="52" t="str">
        <f>"1x "&amp;B$19</f>
        <v>1x Create session rate (per sec)</v>
      </c>
      <c r="E26" s="52"/>
      <c r="F26" s="52"/>
      <c r="G26" s="52"/>
      <c r="H26" s="52"/>
    </row>
    <row r="27" spans="2:8" ht="29" x14ac:dyDescent="0.3">
      <c r="B27" s="53" t="s">
        <v>3</v>
      </c>
      <c r="C27" s="54">
        <f>C$19</f>
        <v>2000</v>
      </c>
      <c r="D27" s="52" t="str">
        <f>"1x "&amp;B$19</f>
        <v>1x Create session rate (per sec)</v>
      </c>
      <c r="E27" s="52"/>
      <c r="F27" s="52"/>
      <c r="G27" s="52"/>
      <c r="H27" s="52"/>
    </row>
    <row r="28" spans="2:8" x14ac:dyDescent="0.3">
      <c r="B28" s="53" t="s">
        <v>4</v>
      </c>
      <c r="C28" s="54" t="s">
        <v>1</v>
      </c>
      <c r="D28" s="52"/>
      <c r="E28" s="52"/>
      <c r="F28" s="52"/>
      <c r="G28" s="52"/>
      <c r="H28" s="52"/>
    </row>
    <row r="29" spans="2:8" x14ac:dyDescent="0.3">
      <c r="B29" s="53" t="s">
        <v>5</v>
      </c>
      <c r="C29" s="54" t="s">
        <v>1</v>
      </c>
      <c r="D29" s="52"/>
      <c r="E29" s="52"/>
      <c r="F29" s="52"/>
      <c r="G29" s="52"/>
      <c r="H29" s="52"/>
    </row>
    <row r="30" spans="2:8" x14ac:dyDescent="0.3">
      <c r="B30" s="53" t="s">
        <v>6</v>
      </c>
      <c r="C30" s="54" t="s">
        <v>7</v>
      </c>
      <c r="D30" s="52"/>
      <c r="E30" s="52"/>
      <c r="F30" s="52"/>
      <c r="G30" s="52"/>
      <c r="H30" s="52"/>
    </row>
    <row r="31" spans="2:8" x14ac:dyDescent="0.3">
      <c r="B31" s="53" t="s">
        <v>8</v>
      </c>
      <c r="C31" s="54" t="s">
        <v>1</v>
      </c>
      <c r="D31" s="52"/>
      <c r="E31" s="52"/>
      <c r="F31" s="52"/>
      <c r="G31" s="52"/>
      <c r="H31" s="52"/>
    </row>
    <row r="32" spans="2:8" x14ac:dyDescent="0.3">
      <c r="B32" s="53" t="s">
        <v>9</v>
      </c>
      <c r="C32" s="54" t="s">
        <v>1</v>
      </c>
      <c r="D32" s="52"/>
      <c r="E32" s="52"/>
      <c r="F32" s="52"/>
      <c r="G32" s="52"/>
      <c r="H32" s="52"/>
    </row>
    <row r="35" spans="2:11" ht="15.5" x14ac:dyDescent="0.3">
      <c r="B35" s="46" t="s">
        <v>10</v>
      </c>
    </row>
    <row r="36" spans="2:11" x14ac:dyDescent="0.3">
      <c r="B36" s="51" t="s">
        <v>11</v>
      </c>
      <c r="C36" s="55">
        <v>10</v>
      </c>
      <c r="D36" s="52"/>
      <c r="E36" s="52"/>
      <c r="F36" s="52"/>
      <c r="G36" s="52"/>
      <c r="H36" s="52"/>
    </row>
    <row r="37" spans="2:11" ht="43.5" x14ac:dyDescent="0.3">
      <c r="B37" s="53" t="s">
        <v>12</v>
      </c>
      <c r="C37" s="54" t="s">
        <v>13</v>
      </c>
      <c r="D37" s="56" t="s">
        <v>14</v>
      </c>
      <c r="E37" s="56" t="s">
        <v>15</v>
      </c>
      <c r="F37" s="53" t="s">
        <v>16</v>
      </c>
      <c r="G37" s="53" t="s">
        <v>17</v>
      </c>
      <c r="H37" s="56" t="s">
        <v>18</v>
      </c>
    </row>
    <row r="38" spans="2:11" x14ac:dyDescent="0.35">
      <c r="B38" s="51" t="s">
        <v>19</v>
      </c>
      <c r="C38" s="57"/>
      <c r="D38" s="57"/>
      <c r="E38" s="57"/>
      <c r="F38" s="52"/>
      <c r="G38" s="52"/>
      <c r="H38" s="52"/>
    </row>
    <row r="39" spans="2:11" x14ac:dyDescent="0.35">
      <c r="B39" s="58" t="s">
        <v>20</v>
      </c>
      <c r="C39" s="59">
        <v>5.0544452329165525E-2</v>
      </c>
      <c r="D39" s="60">
        <v>72</v>
      </c>
      <c r="E39" s="61">
        <f>D39+$C$57</f>
        <v>146</v>
      </c>
      <c r="F39" s="54">
        <f>C36*1000000000*$C$45*C39/(D39*8)</f>
        <v>773347.6707932913</v>
      </c>
      <c r="G39" s="54">
        <f>D39*F39*8</f>
        <v>445448258.37693578</v>
      </c>
      <c r="H39" s="54">
        <f>E39*F39*8</f>
        <v>903270079.48656428</v>
      </c>
      <c r="K39" s="62"/>
    </row>
    <row r="40" spans="2:11" x14ac:dyDescent="0.35">
      <c r="B40" s="58" t="s">
        <v>21</v>
      </c>
      <c r="C40" s="59">
        <v>0.52220055121895903</v>
      </c>
      <c r="D40" s="60">
        <v>1200</v>
      </c>
      <c r="E40" s="61">
        <f t="shared" ref="E40:E43" si="0">D40+$C$57</f>
        <v>1274</v>
      </c>
      <c r="F40" s="54">
        <f>C36*1000000000*$C$45*C40/(D40*8)</f>
        <v>479390.98519715481</v>
      </c>
      <c r="G40" s="54">
        <f t="shared" ref="G40:G43" si="1">D40*F40*8</f>
        <v>4602153457.8926859</v>
      </c>
      <c r="H40" s="54">
        <f t="shared" ref="H40:H43" si="2">E40*F40*8</f>
        <v>4885952921.1294022</v>
      </c>
      <c r="K40" s="62"/>
    </row>
    <row r="41" spans="2:11" x14ac:dyDescent="0.35">
      <c r="B41" s="58" t="s">
        <v>22</v>
      </c>
      <c r="C41" s="59">
        <v>0.29433121977795867</v>
      </c>
      <c r="D41" s="60">
        <v>1440</v>
      </c>
      <c r="E41" s="61">
        <f t="shared" si="0"/>
        <v>1514</v>
      </c>
      <c r="F41" s="54">
        <f>C36*1000000000*$C$45*C41/(D41*8)</f>
        <v>225168.4930471484</v>
      </c>
      <c r="G41" s="54">
        <f t="shared" si="1"/>
        <v>2593941039.9031496</v>
      </c>
      <c r="H41" s="54">
        <f t="shared" si="2"/>
        <v>2727240787.7870612</v>
      </c>
      <c r="K41" s="62"/>
    </row>
    <row r="42" spans="2:11" x14ac:dyDescent="0.35">
      <c r="B42" s="58" t="s">
        <v>23</v>
      </c>
      <c r="C42" s="59">
        <v>6.6461888336958416E-2</v>
      </c>
      <c r="D42" s="60">
        <v>675</v>
      </c>
      <c r="E42" s="61">
        <f t="shared" si="0"/>
        <v>749</v>
      </c>
      <c r="F42" s="54">
        <f>C36*1000000000*$C$45*C42/(D42*8)</f>
        <v>108468.26331733602</v>
      </c>
      <c r="G42" s="54">
        <f t="shared" si="1"/>
        <v>585728621.91361451</v>
      </c>
      <c r="H42" s="54">
        <f t="shared" si="2"/>
        <v>649941833.79747748</v>
      </c>
      <c r="K42" s="62"/>
    </row>
    <row r="43" spans="2:11" x14ac:dyDescent="0.35">
      <c r="B43" s="58" t="s">
        <v>24</v>
      </c>
      <c r="C43" s="59">
        <v>6.6461888336958264E-2</v>
      </c>
      <c r="D43" s="60">
        <v>1440</v>
      </c>
      <c r="E43" s="61">
        <f t="shared" si="0"/>
        <v>1514</v>
      </c>
      <c r="F43" s="54">
        <f>C36*1000000000*$C$45*C43/(D43*8)</f>
        <v>50844.498430001149</v>
      </c>
      <c r="G43" s="54">
        <f t="shared" si="1"/>
        <v>585728621.9136132</v>
      </c>
      <c r="H43" s="54">
        <f t="shared" si="2"/>
        <v>615828564.98417389</v>
      </c>
      <c r="K43" s="62"/>
    </row>
    <row r="44" spans="2:11" x14ac:dyDescent="0.35">
      <c r="B44" s="58" t="s">
        <v>25</v>
      </c>
      <c r="C44" s="63"/>
      <c r="D44" s="61">
        <f>(D39*F39+D40*F40+D41*F41+D42*F42+D43*F43)/F44</f>
        <v>672.86318273019788</v>
      </c>
      <c r="E44" s="61">
        <f>(E39*F39+E40*F40+E41*F41+E42*F42+E43*F43)/F44</f>
        <v>746.86318273019822</v>
      </c>
      <c r="F44" s="54">
        <f>SUM(F39:F43)</f>
        <v>1637219.9107849316</v>
      </c>
      <c r="G44" s="54">
        <f>SUM(G39:G43)</f>
        <v>8812999999.9999981</v>
      </c>
      <c r="H44" s="54">
        <f>SUM(H39:H43)</f>
        <v>9782234187.1846809</v>
      </c>
      <c r="K44" s="62"/>
    </row>
    <row r="45" spans="2:11" x14ac:dyDescent="0.35">
      <c r="B45" s="58" t="s">
        <v>26</v>
      </c>
      <c r="C45" s="64">
        <v>0.88129999999999997</v>
      </c>
      <c r="D45" s="61"/>
      <c r="E45" s="61"/>
      <c r="F45" s="54"/>
      <c r="G45" s="54"/>
      <c r="H45" s="54"/>
      <c r="K45" s="62"/>
    </row>
    <row r="46" spans="2:11" x14ac:dyDescent="0.35">
      <c r="B46" s="53"/>
      <c r="C46" s="65"/>
      <c r="D46" s="61"/>
      <c r="E46" s="61"/>
      <c r="F46" s="63"/>
      <c r="G46" s="63"/>
      <c r="H46" s="63"/>
    </row>
    <row r="47" spans="2:11" x14ac:dyDescent="0.35">
      <c r="B47" s="51" t="s">
        <v>27</v>
      </c>
      <c r="C47" s="65"/>
      <c r="D47" s="61"/>
      <c r="E47" s="61"/>
      <c r="F47" s="63"/>
      <c r="G47" s="63"/>
      <c r="H47" s="63"/>
    </row>
    <row r="48" spans="2:11" x14ac:dyDescent="0.35">
      <c r="B48" s="58" t="s">
        <v>20</v>
      </c>
      <c r="C48" s="64">
        <v>0.32126971810121574</v>
      </c>
      <c r="D48" s="60">
        <v>72</v>
      </c>
      <c r="E48" s="61">
        <f>D48+$C$57</f>
        <v>146</v>
      </c>
      <c r="F48" s="54">
        <f>C36*1000000000*$C$54*C48/(D48*8)/$C$56</f>
        <v>773397.82039621752</v>
      </c>
      <c r="G48" s="54">
        <f>D48*F48*8</f>
        <v>445477144.54822129</v>
      </c>
      <c r="H48" s="54">
        <f>E48*F48*8</f>
        <v>903328654.22278202</v>
      </c>
    </row>
    <row r="49" spans="2:13" x14ac:dyDescent="0.35">
      <c r="B49" s="58" t="s">
        <v>21</v>
      </c>
      <c r="C49" s="64">
        <v>0.43070187498451151</v>
      </c>
      <c r="D49" s="60">
        <v>690</v>
      </c>
      <c r="E49" s="61">
        <f t="shared" ref="E49:E52" si="3">D49+$C$57</f>
        <v>764</v>
      </c>
      <c r="F49" s="54">
        <f>C36*1000000000*$C$54*C49/(D49*8)/$C$56</f>
        <v>108191.54425535275</v>
      </c>
      <c r="G49" s="54">
        <f t="shared" ref="G49:G52" si="4">D49*F49*8</f>
        <v>597217324.2895472</v>
      </c>
      <c r="H49" s="54">
        <f t="shared" ref="H49:H52" si="5">E49*F49*8</f>
        <v>661266718.48871601</v>
      </c>
    </row>
    <row r="50" spans="2:13" x14ac:dyDescent="0.35">
      <c r="B50" s="58" t="s">
        <v>22</v>
      </c>
      <c r="C50" s="64">
        <v>0.12061715839623295</v>
      </c>
      <c r="D50" s="60">
        <v>240</v>
      </c>
      <c r="E50" s="61">
        <f t="shared" si="3"/>
        <v>314</v>
      </c>
      <c r="F50" s="54">
        <f>C36*1000000000*$C$54*C50/(D50*8)/$C$56</f>
        <v>87109.094461846398</v>
      </c>
      <c r="G50" s="54">
        <f t="shared" si="4"/>
        <v>167249461.36674508</v>
      </c>
      <c r="H50" s="54">
        <f t="shared" si="5"/>
        <v>218818045.28815815</v>
      </c>
    </row>
    <row r="51" spans="2:13" x14ac:dyDescent="0.35">
      <c r="B51" s="58" t="s">
        <v>23</v>
      </c>
      <c r="C51" s="64">
        <v>6.5361726146852928E-2</v>
      </c>
      <c r="D51" s="60">
        <v>400</v>
      </c>
      <c r="E51" s="61">
        <f t="shared" si="3"/>
        <v>474</v>
      </c>
      <c r="F51" s="54">
        <f>C36*1000000000*$C$54*C51/(D51*8)/$C$56</f>
        <v>28322.342456842518</v>
      </c>
      <c r="G51" s="54">
        <f t="shared" si="4"/>
        <v>90631495.861896053</v>
      </c>
      <c r="H51" s="54">
        <f t="shared" si="5"/>
        <v>107398322.59634683</v>
      </c>
    </row>
    <row r="52" spans="2:13" x14ac:dyDescent="0.35">
      <c r="B52" s="58" t="s">
        <v>24</v>
      </c>
      <c r="C52" s="64">
        <v>6.2049522371186772E-2</v>
      </c>
      <c r="D52" s="60">
        <v>1000</v>
      </c>
      <c r="E52" s="61">
        <f t="shared" si="3"/>
        <v>1074</v>
      </c>
      <c r="F52" s="54">
        <f>C36*1000000000*$C$54*C52/(D52*8)/$C$56</f>
        <v>10754.843395242116</v>
      </c>
      <c r="G52" s="54">
        <f t="shared" si="4"/>
        <v>86038747.161936939</v>
      </c>
      <c r="H52" s="54">
        <f t="shared" si="5"/>
        <v>92405614.451920271</v>
      </c>
    </row>
    <row r="53" spans="2:13" x14ac:dyDescent="0.35">
      <c r="B53" s="58" t="s">
        <v>25</v>
      </c>
      <c r="C53" s="63"/>
      <c r="D53" s="61">
        <f>(D48*F48+D49*F49+D50*F50+D51*F51+D52*F52)/F53</f>
        <v>171.98944280845041</v>
      </c>
      <c r="E53" s="61">
        <f>(E48*F48+E49*F49+E50*F50+E51*F51+E52*F52)/F53</f>
        <v>245.98944280845041</v>
      </c>
      <c r="F53" s="54">
        <f>SUM(F48:F52)</f>
        <v>1007775.6449655014</v>
      </c>
      <c r="G53" s="54">
        <f>SUM(G48:G52)</f>
        <v>1386614173.2283466</v>
      </c>
      <c r="H53" s="54">
        <f>SUM(H48:H52)</f>
        <v>1983217355.0479233</v>
      </c>
      <c r="M53" s="66"/>
    </row>
    <row r="54" spans="2:13" x14ac:dyDescent="0.35">
      <c r="B54" s="67" t="s">
        <v>28</v>
      </c>
      <c r="C54" s="64">
        <v>0.88049999999999995</v>
      </c>
      <c r="D54" s="65"/>
      <c r="E54" s="65"/>
      <c r="F54" s="54"/>
      <c r="G54" s="54"/>
      <c r="H54" s="54"/>
      <c r="M54" s="66"/>
    </row>
    <row r="55" spans="2:13" x14ac:dyDescent="0.3">
      <c r="B55" s="52"/>
      <c r="C55" s="63"/>
      <c r="D55" s="63"/>
      <c r="E55" s="63"/>
      <c r="F55" s="63"/>
      <c r="G55" s="63"/>
      <c r="H55" s="63"/>
    </row>
    <row r="56" spans="2:13" x14ac:dyDescent="0.3">
      <c r="B56" s="52" t="s">
        <v>29</v>
      </c>
      <c r="C56" s="63">
        <v>6.35</v>
      </c>
      <c r="D56" s="63"/>
      <c r="E56" s="63"/>
      <c r="F56" s="63"/>
      <c r="G56" s="68">
        <f>G44/G53</f>
        <v>6.3557694491766021</v>
      </c>
      <c r="H56" s="68">
        <f>H44/H53</f>
        <v>4.9325073534102364</v>
      </c>
    </row>
    <row r="57" spans="2:13" x14ac:dyDescent="0.3">
      <c r="B57" s="52" t="s">
        <v>30</v>
      </c>
      <c r="C57" s="63">
        <v>74</v>
      </c>
      <c r="D57" s="63"/>
      <c r="E57" s="63"/>
      <c r="F57" s="63"/>
      <c r="G57" s="63"/>
      <c r="H57" s="63"/>
    </row>
    <row r="58" spans="2:13" x14ac:dyDescent="0.35">
      <c r="B58" s="52" t="s">
        <v>31</v>
      </c>
      <c r="C58" s="69">
        <f>(H44-G44)/G44</f>
        <v>0.109977781366695</v>
      </c>
      <c r="D58" s="63"/>
      <c r="E58" s="63"/>
      <c r="F58" s="63"/>
      <c r="G58" s="63"/>
      <c r="H58" s="63"/>
    </row>
    <row r="59" spans="2:13" x14ac:dyDescent="0.35">
      <c r="B59" s="52" t="s">
        <v>32</v>
      </c>
      <c r="C59" s="69">
        <f>(H53-G53)/G53</f>
        <v>0.43025896701355049</v>
      </c>
      <c r="D59" s="63"/>
      <c r="E59" s="63"/>
      <c r="F59" s="63"/>
      <c r="G59" s="63"/>
      <c r="H59" s="63"/>
    </row>
  </sheetData>
  <mergeCells count="1">
    <mergeCell ref="B5:B7"/>
  </mergeCells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TestNWConfig_SDN</vt:lpstr>
      <vt:lpstr>TestNWConfig_GW</vt:lpstr>
      <vt:lpstr>TestNWConfig</vt:lpstr>
      <vt:lpstr>vEPC PerfProfile_Pg2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Mc Donald</dc:creator>
  <cp:lastModifiedBy>Sunder Rajan, Ashok</cp:lastModifiedBy>
  <dcterms:created xsi:type="dcterms:W3CDTF">2017-05-10T19:07:17Z</dcterms:created>
  <dcterms:modified xsi:type="dcterms:W3CDTF">2017-07-20T22:55:45Z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1978521580</vt:i4>
  </property>
  <property fmtid="{D5CDD505-2E9C-101B-9397-08002B2CF9AE}" pid="3" name="_NewReviewCycle">
    <vt:lpwstr/>
  </property>
  <property fmtid="{D5CDD505-2E9C-101B-9397-08002B2CF9AE}" pid="4" name="_EmailSubject">
    <vt:lpwstr>Simplified network diagram</vt:lpwstr>
  </property>
  <property fmtid="{D5CDD505-2E9C-101B-9397-08002B2CF9AE}" pid="5" name="_AuthorEmail">
    <vt:lpwstr>ashok.sunder.rajan@intel.com</vt:lpwstr>
  </property>
  <property fmtid="{D5CDD505-2E9C-101B-9397-08002B2CF9AE}" pid="6" name="_AuthorEmailDisplayName">
    <vt:lpwstr>Sunder Rajan, Ashok</vt:lpwstr>
  </property>
</Properties>
</file>